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VIM\Desktop\CO-PO\2019-21\"/>
    </mc:Choice>
  </mc:AlternateContent>
  <bookViews>
    <workbookView xWindow="-120" yWindow="-120" windowWidth="15600" windowHeight="11160" tabRatio="991" firstSheet="5" activeTab="12"/>
  </bookViews>
  <sheets>
    <sheet name="1.1" sheetId="9" r:id="rId1"/>
    <sheet name="1.1- Attainment" sheetId="10" r:id="rId2"/>
    <sheet name="1.2" sheetId="11" r:id="rId3"/>
    <sheet name="1.2-Attainment" sheetId="12" r:id="rId4"/>
    <sheet name="1.3" sheetId="13" r:id="rId5"/>
    <sheet name="1.3-Attainment" sheetId="14" r:id="rId6"/>
    <sheet name="1.4" sheetId="15" r:id="rId7"/>
    <sheet name="1.4-Attainment" sheetId="16" r:id="rId8"/>
    <sheet name="1.5" sheetId="17" r:id="rId9"/>
    <sheet name="1.5-Attainment" sheetId="18" r:id="rId10"/>
    <sheet name="1.6" sheetId="1" r:id="rId11"/>
    <sheet name="1.6-Attainment" sheetId="5" r:id="rId12"/>
    <sheet name="1.7" sheetId="20" r:id="rId13"/>
    <sheet name="1.7-Attainment" sheetId="21" r:id="rId14"/>
    <sheet name="Final Attainment Level" sheetId="22" r:id="rId15"/>
    <sheet name="CO Attainment for all Subjects" sheetId="23" r:id="rId16"/>
  </sheets>
  <definedNames>
    <definedName name="_xlnm._FilterDatabase" localSheetId="10" hidden="1">'1.6'!#REF!</definedName>
    <definedName name="_xlnm.Print_Area" localSheetId="10">'1.6'!$A$8:$P$206</definedName>
  </definedNames>
  <calcPr calcId="162913"/>
</workbook>
</file>

<file path=xl/calcChain.xml><?xml version="1.0" encoding="utf-8"?>
<calcChain xmlns="http://schemas.openxmlformats.org/spreadsheetml/2006/main">
  <c r="P16" i="20" l="1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4" i="20"/>
  <c r="P75" i="20"/>
  <c r="P76" i="20"/>
  <c r="P77" i="20"/>
  <c r="P78" i="20"/>
  <c r="P79" i="20"/>
  <c r="P80" i="20"/>
  <c r="P81" i="20"/>
  <c r="P82" i="20"/>
  <c r="P83" i="20"/>
  <c r="P84" i="20"/>
  <c r="P85" i="20"/>
  <c r="P86" i="20"/>
  <c r="P87" i="20"/>
  <c r="P88" i="20"/>
  <c r="P89" i="20"/>
  <c r="P90" i="20"/>
  <c r="P91" i="20"/>
  <c r="P92" i="20"/>
  <c r="P93" i="20"/>
  <c r="P94" i="20"/>
  <c r="P95" i="20"/>
  <c r="P96" i="20"/>
  <c r="P97" i="20"/>
  <c r="P98" i="20"/>
  <c r="P99" i="20"/>
  <c r="P100" i="20"/>
  <c r="P101" i="20"/>
  <c r="P102" i="20"/>
  <c r="P103" i="20"/>
  <c r="P104" i="20"/>
  <c r="P105" i="20"/>
  <c r="P106" i="20"/>
  <c r="P107" i="20"/>
  <c r="P108" i="20"/>
  <c r="P109" i="20"/>
  <c r="P110" i="20"/>
  <c r="P111" i="20"/>
  <c r="P112" i="20"/>
  <c r="P113" i="20"/>
  <c r="P114" i="20"/>
  <c r="P115" i="20"/>
  <c r="P116" i="20"/>
  <c r="P117" i="20"/>
  <c r="P118" i="20"/>
  <c r="P119" i="20"/>
  <c r="P120" i="20"/>
  <c r="P121" i="20"/>
  <c r="P122" i="20"/>
  <c r="P123" i="20"/>
  <c r="P124" i="20"/>
  <c r="P125" i="20"/>
  <c r="P126" i="20"/>
  <c r="P127" i="20"/>
  <c r="P128" i="20"/>
  <c r="P129" i="20"/>
  <c r="P130" i="20"/>
  <c r="P131" i="20"/>
  <c r="P132" i="20"/>
  <c r="P133" i="20"/>
  <c r="P134" i="20"/>
  <c r="P135" i="20"/>
  <c r="P136" i="20"/>
  <c r="P137" i="20"/>
  <c r="P138" i="20"/>
  <c r="P139" i="20"/>
  <c r="P140" i="20"/>
  <c r="P141" i="20"/>
  <c r="P142" i="20"/>
  <c r="P143" i="20"/>
  <c r="P144" i="20"/>
  <c r="P145" i="20"/>
  <c r="P146" i="20"/>
  <c r="P147" i="20"/>
  <c r="P148" i="20"/>
  <c r="P149" i="20"/>
  <c r="P150" i="20"/>
  <c r="P151" i="20"/>
  <c r="P152" i="20"/>
  <c r="P153" i="20"/>
  <c r="P154" i="20"/>
  <c r="P155" i="20"/>
  <c r="P156" i="20"/>
  <c r="P157" i="20"/>
  <c r="P159" i="20"/>
  <c r="P160" i="20"/>
  <c r="P161" i="20"/>
  <c r="P162" i="20"/>
  <c r="P163" i="20"/>
  <c r="P164" i="20"/>
  <c r="P165" i="20"/>
  <c r="P166" i="20"/>
  <c r="P167" i="20"/>
  <c r="P168" i="20"/>
  <c r="P169" i="20"/>
  <c r="P170" i="20"/>
  <c r="P171" i="20"/>
  <c r="P172" i="20"/>
  <c r="P173" i="20"/>
  <c r="P174" i="20"/>
  <c r="P175" i="20"/>
  <c r="P176" i="20"/>
  <c r="P177" i="20"/>
  <c r="P178" i="20"/>
  <c r="P179" i="20"/>
  <c r="P180" i="20"/>
  <c r="P181" i="20"/>
  <c r="P182" i="20"/>
  <c r="P183" i="20"/>
  <c r="P184" i="20"/>
  <c r="P185" i="20"/>
  <c r="P186" i="20"/>
  <c r="P187" i="20"/>
  <c r="P188" i="20"/>
  <c r="P189" i="20"/>
  <c r="P190" i="20"/>
  <c r="P191" i="20"/>
  <c r="P192" i="20"/>
  <c r="P193" i="20"/>
  <c r="P15" i="20"/>
  <c r="P16" i="1" l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5" i="1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91" i="17"/>
  <c r="P92" i="17"/>
  <c r="P93" i="17"/>
  <c r="P94" i="17"/>
  <c r="P95" i="17"/>
  <c r="P96" i="17"/>
  <c r="P97" i="17"/>
  <c r="P98" i="17"/>
  <c r="P99" i="17"/>
  <c r="P100" i="17"/>
  <c r="P101" i="17"/>
  <c r="P102" i="17"/>
  <c r="P103" i="17"/>
  <c r="P104" i="17"/>
  <c r="P105" i="17"/>
  <c r="P106" i="17"/>
  <c r="P107" i="17"/>
  <c r="P108" i="17"/>
  <c r="P109" i="17"/>
  <c r="P110" i="17"/>
  <c r="P11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5" i="17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5" i="15"/>
  <c r="P160" i="13"/>
  <c r="P161" i="13"/>
  <c r="P162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P182" i="13"/>
  <c r="P183" i="13"/>
  <c r="P184" i="13"/>
  <c r="P185" i="13"/>
  <c r="P186" i="13"/>
  <c r="P187" i="13"/>
  <c r="P188" i="13"/>
  <c r="P189" i="13"/>
  <c r="P190" i="13"/>
  <c r="P191" i="13"/>
  <c r="P192" i="13"/>
  <c r="P193" i="13"/>
  <c r="P159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" i="13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5" i="11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5" i="9"/>
  <c r="A158" i="20"/>
  <c r="B158" i="20"/>
  <c r="A193" i="20"/>
  <c r="B193" i="20"/>
  <c r="A16" i="20"/>
  <c r="B16" i="20"/>
  <c r="A17" i="20"/>
  <c r="B17" i="20"/>
  <c r="A18" i="20"/>
  <c r="B18" i="20"/>
  <c r="A19" i="20"/>
  <c r="B19" i="20"/>
  <c r="A20" i="20"/>
  <c r="B20" i="20"/>
  <c r="A21" i="20"/>
  <c r="B21" i="20"/>
  <c r="A22" i="20"/>
  <c r="B22" i="20"/>
  <c r="A23" i="20"/>
  <c r="B23" i="20"/>
  <c r="A24" i="20"/>
  <c r="B24" i="20"/>
  <c r="A25" i="20"/>
  <c r="B25" i="20"/>
  <c r="A26" i="20"/>
  <c r="B26" i="20"/>
  <c r="A27" i="20"/>
  <c r="B27" i="20"/>
  <c r="A28" i="20"/>
  <c r="B28" i="20"/>
  <c r="A29" i="20"/>
  <c r="B29" i="20"/>
  <c r="A30" i="20"/>
  <c r="B30" i="20"/>
  <c r="A31" i="20"/>
  <c r="B31" i="20"/>
  <c r="A32" i="20"/>
  <c r="B32" i="20"/>
  <c r="A33" i="20"/>
  <c r="B33" i="20"/>
  <c r="A34" i="20"/>
  <c r="B34" i="20"/>
  <c r="A35" i="20"/>
  <c r="B35" i="20"/>
  <c r="A36" i="20"/>
  <c r="B36" i="20"/>
  <c r="A37" i="20"/>
  <c r="B37" i="20"/>
  <c r="A38" i="20"/>
  <c r="B38" i="20"/>
  <c r="A39" i="20"/>
  <c r="B39" i="20"/>
  <c r="A40" i="20"/>
  <c r="B40" i="20"/>
  <c r="A41" i="20"/>
  <c r="B41" i="20"/>
  <c r="A42" i="20"/>
  <c r="B42" i="20"/>
  <c r="A43" i="20"/>
  <c r="B43" i="20"/>
  <c r="A44" i="20"/>
  <c r="B44" i="20"/>
  <c r="A45" i="20"/>
  <c r="B45" i="20"/>
  <c r="A46" i="20"/>
  <c r="B46" i="20"/>
  <c r="A47" i="20"/>
  <c r="B47" i="20"/>
  <c r="A48" i="20"/>
  <c r="B48" i="20"/>
  <c r="A49" i="20"/>
  <c r="B49" i="20"/>
  <c r="A50" i="20"/>
  <c r="B50" i="20"/>
  <c r="A51" i="20"/>
  <c r="B51" i="20"/>
  <c r="A52" i="20"/>
  <c r="B52" i="20"/>
  <c r="A53" i="20"/>
  <c r="B53" i="20"/>
  <c r="A54" i="20"/>
  <c r="B54" i="20"/>
  <c r="A55" i="20"/>
  <c r="B55" i="20"/>
  <c r="A56" i="20"/>
  <c r="B56" i="20"/>
  <c r="A57" i="20"/>
  <c r="B57" i="20"/>
  <c r="A58" i="20"/>
  <c r="B58" i="20"/>
  <c r="A59" i="20"/>
  <c r="B59" i="20"/>
  <c r="A60" i="20"/>
  <c r="B60" i="20"/>
  <c r="A61" i="20"/>
  <c r="B61" i="20"/>
  <c r="A62" i="20"/>
  <c r="B62" i="20"/>
  <c r="A63" i="20"/>
  <c r="B63" i="20"/>
  <c r="A64" i="20"/>
  <c r="B64" i="20"/>
  <c r="A65" i="20"/>
  <c r="B65" i="20"/>
  <c r="A66" i="20"/>
  <c r="B66" i="20"/>
  <c r="A67" i="20"/>
  <c r="B67" i="20"/>
  <c r="A68" i="20"/>
  <c r="B68" i="20"/>
  <c r="A69" i="20"/>
  <c r="B69" i="20"/>
  <c r="A70" i="20"/>
  <c r="B70" i="20"/>
  <c r="A71" i="20"/>
  <c r="B71" i="20"/>
  <c r="A72" i="20"/>
  <c r="B72" i="20"/>
  <c r="A73" i="20"/>
  <c r="B73" i="20"/>
  <c r="A74" i="20"/>
  <c r="B74" i="20"/>
  <c r="A75" i="20"/>
  <c r="B75" i="20"/>
  <c r="A76" i="20"/>
  <c r="B76" i="20"/>
  <c r="A77" i="20"/>
  <c r="B77" i="20"/>
  <c r="A78" i="20"/>
  <c r="B78" i="20"/>
  <c r="A79" i="20"/>
  <c r="B79" i="20"/>
  <c r="A80" i="20"/>
  <c r="B80" i="20"/>
  <c r="A81" i="20"/>
  <c r="B81" i="20"/>
  <c r="A82" i="20"/>
  <c r="B82" i="20"/>
  <c r="A83" i="20"/>
  <c r="B83" i="20"/>
  <c r="A84" i="20"/>
  <c r="B84" i="20"/>
  <c r="A85" i="20"/>
  <c r="B85" i="20"/>
  <c r="A86" i="20"/>
  <c r="B86" i="20"/>
  <c r="A87" i="20"/>
  <c r="B87" i="20"/>
  <c r="A88" i="20"/>
  <c r="B88" i="20"/>
  <c r="A89" i="20"/>
  <c r="B89" i="20"/>
  <c r="A90" i="20"/>
  <c r="B90" i="20"/>
  <c r="A91" i="20"/>
  <c r="B91" i="20"/>
  <c r="A92" i="20"/>
  <c r="B92" i="20"/>
  <c r="A93" i="20"/>
  <c r="B93" i="20"/>
  <c r="A94" i="20"/>
  <c r="B94" i="20"/>
  <c r="A95" i="20"/>
  <c r="B95" i="20"/>
  <c r="A96" i="20"/>
  <c r="B96" i="20"/>
  <c r="A97" i="20"/>
  <c r="B97" i="20"/>
  <c r="A98" i="20"/>
  <c r="B98" i="20"/>
  <c r="A99" i="20"/>
  <c r="B99" i="20"/>
  <c r="A100" i="20"/>
  <c r="B100" i="20"/>
  <c r="A101" i="20"/>
  <c r="B101" i="20"/>
  <c r="A102" i="20"/>
  <c r="B102" i="20"/>
  <c r="A103" i="20"/>
  <c r="B103" i="20"/>
  <c r="A104" i="20"/>
  <c r="B104" i="20"/>
  <c r="A105" i="20"/>
  <c r="B105" i="20"/>
  <c r="A106" i="20"/>
  <c r="B106" i="20"/>
  <c r="A107" i="20"/>
  <c r="B107" i="20"/>
  <c r="A108" i="20"/>
  <c r="B108" i="20"/>
  <c r="A109" i="20"/>
  <c r="B109" i="20"/>
  <c r="A110" i="20"/>
  <c r="B110" i="20"/>
  <c r="A111" i="20"/>
  <c r="B111" i="20"/>
  <c r="A112" i="20"/>
  <c r="B112" i="20"/>
  <c r="A113" i="20"/>
  <c r="B113" i="20"/>
  <c r="A114" i="20"/>
  <c r="B114" i="20"/>
  <c r="A115" i="20"/>
  <c r="B115" i="20"/>
  <c r="A116" i="20"/>
  <c r="B116" i="20"/>
  <c r="A117" i="20"/>
  <c r="B117" i="20"/>
  <c r="A118" i="20"/>
  <c r="B118" i="20"/>
  <c r="A119" i="20"/>
  <c r="B119" i="20"/>
  <c r="A120" i="20"/>
  <c r="B120" i="20"/>
  <c r="A121" i="20"/>
  <c r="B121" i="20"/>
  <c r="A122" i="20"/>
  <c r="B122" i="20"/>
  <c r="A123" i="20"/>
  <c r="B123" i="20"/>
  <c r="A124" i="20"/>
  <c r="B124" i="20"/>
  <c r="A125" i="20"/>
  <c r="B125" i="20"/>
  <c r="A126" i="20"/>
  <c r="B126" i="20"/>
  <c r="A127" i="20"/>
  <c r="B127" i="20"/>
  <c r="A128" i="20"/>
  <c r="B128" i="20"/>
  <c r="A129" i="20"/>
  <c r="B129" i="20"/>
  <c r="A130" i="20"/>
  <c r="B130" i="20"/>
  <c r="A131" i="20"/>
  <c r="B131" i="20"/>
  <c r="A132" i="20"/>
  <c r="B132" i="20"/>
  <c r="A133" i="20"/>
  <c r="B133" i="20"/>
  <c r="A134" i="20"/>
  <c r="B134" i="20"/>
  <c r="A135" i="20"/>
  <c r="B135" i="20"/>
  <c r="A136" i="20"/>
  <c r="B136" i="20"/>
  <c r="A137" i="20"/>
  <c r="B137" i="20"/>
  <c r="A138" i="20"/>
  <c r="B138" i="20"/>
  <c r="A139" i="20"/>
  <c r="B139" i="20"/>
  <c r="A140" i="20"/>
  <c r="B140" i="20"/>
  <c r="A141" i="20"/>
  <c r="B141" i="20"/>
  <c r="A142" i="20"/>
  <c r="B142" i="20"/>
  <c r="A143" i="20"/>
  <c r="B143" i="20"/>
  <c r="A144" i="20"/>
  <c r="B144" i="20"/>
  <c r="A145" i="20"/>
  <c r="B145" i="20"/>
  <c r="A146" i="20"/>
  <c r="B146" i="20"/>
  <c r="A147" i="20"/>
  <c r="B147" i="20"/>
  <c r="A148" i="20"/>
  <c r="B148" i="20"/>
  <c r="A149" i="20"/>
  <c r="B149" i="20"/>
  <c r="A150" i="20"/>
  <c r="B150" i="20"/>
  <c r="A151" i="20"/>
  <c r="B151" i="20"/>
  <c r="A152" i="20"/>
  <c r="B152" i="20"/>
  <c r="A153" i="20"/>
  <c r="B153" i="20"/>
  <c r="A154" i="20"/>
  <c r="B154" i="20"/>
  <c r="A155" i="20"/>
  <c r="B155" i="20"/>
  <c r="A156" i="20"/>
  <c r="B156" i="20"/>
  <c r="A157" i="20"/>
  <c r="B157" i="20"/>
  <c r="A159" i="20"/>
  <c r="B159" i="20"/>
  <c r="A160" i="20"/>
  <c r="B160" i="20"/>
  <c r="A161" i="20"/>
  <c r="B161" i="20"/>
  <c r="A162" i="20"/>
  <c r="B162" i="20"/>
  <c r="A163" i="20"/>
  <c r="B163" i="20"/>
  <c r="A164" i="20"/>
  <c r="B164" i="20"/>
  <c r="A165" i="20"/>
  <c r="B165" i="20"/>
  <c r="A166" i="20"/>
  <c r="B166" i="20"/>
  <c r="A167" i="20"/>
  <c r="B167" i="20"/>
  <c r="A168" i="20"/>
  <c r="B168" i="20"/>
  <c r="A169" i="20"/>
  <c r="B169" i="20"/>
  <c r="A170" i="20"/>
  <c r="B170" i="20"/>
  <c r="A171" i="20"/>
  <c r="B171" i="20"/>
  <c r="A172" i="20"/>
  <c r="B172" i="20"/>
  <c r="A173" i="20"/>
  <c r="B173" i="20"/>
  <c r="A174" i="20"/>
  <c r="B174" i="20"/>
  <c r="A175" i="20"/>
  <c r="B175" i="20"/>
  <c r="A176" i="20"/>
  <c r="B176" i="20"/>
  <c r="A177" i="20"/>
  <c r="B177" i="20"/>
  <c r="A178" i="20"/>
  <c r="B178" i="20"/>
  <c r="A179" i="20"/>
  <c r="B179" i="20"/>
  <c r="A180" i="20"/>
  <c r="B180" i="20"/>
  <c r="A181" i="20"/>
  <c r="B181" i="20"/>
  <c r="A182" i="20"/>
  <c r="B182" i="20"/>
  <c r="A183" i="20"/>
  <c r="B183" i="20"/>
  <c r="A184" i="20"/>
  <c r="B184" i="20"/>
  <c r="A185" i="20"/>
  <c r="B185" i="20"/>
  <c r="A186" i="20"/>
  <c r="B186" i="20"/>
  <c r="A187" i="20"/>
  <c r="B187" i="20"/>
  <c r="A188" i="20"/>
  <c r="B188" i="20"/>
  <c r="A189" i="20"/>
  <c r="B189" i="20"/>
  <c r="A190" i="20"/>
  <c r="B190" i="20"/>
  <c r="A191" i="20"/>
  <c r="B191" i="20"/>
  <c r="A192" i="20"/>
  <c r="B192" i="20"/>
  <c r="B15" i="20"/>
  <c r="A15" i="20"/>
  <c r="A158" i="17"/>
  <c r="B158" i="17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29" i="15"/>
  <c r="B29" i="15"/>
  <c r="A30" i="15"/>
  <c r="B30" i="15"/>
  <c r="A31" i="15"/>
  <c r="B31" i="15"/>
  <c r="A32" i="15"/>
  <c r="B32" i="15"/>
  <c r="A33" i="15"/>
  <c r="B33" i="15"/>
  <c r="A34" i="15"/>
  <c r="B34" i="15"/>
  <c r="A35" i="15"/>
  <c r="B35" i="15"/>
  <c r="A36" i="15"/>
  <c r="B36" i="15"/>
  <c r="A37" i="15"/>
  <c r="B37" i="15"/>
  <c r="A38" i="15"/>
  <c r="B38" i="15"/>
  <c r="A39" i="15"/>
  <c r="B39" i="15"/>
  <c r="A40" i="15"/>
  <c r="B40" i="15"/>
  <c r="A41" i="15"/>
  <c r="B41" i="15"/>
  <c r="A42" i="15"/>
  <c r="B42" i="15"/>
  <c r="A43" i="15"/>
  <c r="B43" i="15"/>
  <c r="A44" i="15"/>
  <c r="B44" i="15"/>
  <c r="A45" i="15"/>
  <c r="B45" i="15"/>
  <c r="A46" i="15"/>
  <c r="B46" i="15"/>
  <c r="A47" i="15"/>
  <c r="B47" i="15"/>
  <c r="A48" i="15"/>
  <c r="B48" i="15"/>
  <c r="A49" i="15"/>
  <c r="B49" i="15"/>
  <c r="A50" i="15"/>
  <c r="B50" i="15"/>
  <c r="A51" i="15"/>
  <c r="B51" i="15"/>
  <c r="A52" i="15"/>
  <c r="B52" i="15"/>
  <c r="A53" i="15"/>
  <c r="B53" i="15"/>
  <c r="A54" i="15"/>
  <c r="B54" i="15"/>
  <c r="A55" i="15"/>
  <c r="B55" i="15"/>
  <c r="A56" i="15"/>
  <c r="B56" i="15"/>
  <c r="A57" i="15"/>
  <c r="B57" i="15"/>
  <c r="A58" i="15"/>
  <c r="B58" i="15"/>
  <c r="A59" i="15"/>
  <c r="B59" i="15"/>
  <c r="A60" i="15"/>
  <c r="B60" i="15"/>
  <c r="A61" i="15"/>
  <c r="B61" i="15"/>
  <c r="A62" i="15"/>
  <c r="B62" i="15"/>
  <c r="A63" i="15"/>
  <c r="B63" i="15"/>
  <c r="A64" i="15"/>
  <c r="B64" i="15"/>
  <c r="A65" i="15"/>
  <c r="B65" i="15"/>
  <c r="A66" i="15"/>
  <c r="B66" i="15"/>
  <c r="A67" i="15"/>
  <c r="B67" i="15"/>
  <c r="A68" i="15"/>
  <c r="B68" i="15"/>
  <c r="A69" i="15"/>
  <c r="B69" i="15"/>
  <c r="A70" i="15"/>
  <c r="B70" i="15"/>
  <c r="A71" i="15"/>
  <c r="B71" i="15"/>
  <c r="A72" i="15"/>
  <c r="B72" i="15"/>
  <c r="A73" i="15"/>
  <c r="B73" i="15"/>
  <c r="A74" i="15"/>
  <c r="B74" i="15"/>
  <c r="A75" i="15"/>
  <c r="B75" i="15"/>
  <c r="A76" i="15"/>
  <c r="B76" i="15"/>
  <c r="A77" i="15"/>
  <c r="B77" i="15"/>
  <c r="A78" i="15"/>
  <c r="B78" i="15"/>
  <c r="A79" i="15"/>
  <c r="B79" i="15"/>
  <c r="A80" i="15"/>
  <c r="B80" i="15"/>
  <c r="A81" i="15"/>
  <c r="B81" i="15"/>
  <c r="A82" i="15"/>
  <c r="B82" i="15"/>
  <c r="A83" i="15"/>
  <c r="B83" i="15"/>
  <c r="A84" i="15"/>
  <c r="B84" i="15"/>
  <c r="A85" i="15"/>
  <c r="B85" i="15"/>
  <c r="A86" i="15"/>
  <c r="B86" i="15"/>
  <c r="A87" i="15"/>
  <c r="B87" i="15"/>
  <c r="A88" i="15"/>
  <c r="B88" i="15"/>
  <c r="A89" i="15"/>
  <c r="B89" i="15"/>
  <c r="A90" i="15"/>
  <c r="B90" i="15"/>
  <c r="A91" i="15"/>
  <c r="B91" i="15"/>
  <c r="A92" i="15"/>
  <c r="B92" i="15"/>
  <c r="A93" i="15"/>
  <c r="B93" i="15"/>
  <c r="A94" i="15"/>
  <c r="B94" i="15"/>
  <c r="A95" i="15"/>
  <c r="B95" i="15"/>
  <c r="A96" i="15"/>
  <c r="B96" i="15"/>
  <c r="A97" i="15"/>
  <c r="B97" i="15"/>
  <c r="A98" i="15"/>
  <c r="B98" i="15"/>
  <c r="A99" i="15"/>
  <c r="B99" i="15"/>
  <c r="A100" i="15"/>
  <c r="B100" i="15"/>
  <c r="A101" i="15"/>
  <c r="B101" i="15"/>
  <c r="A102" i="15"/>
  <c r="B102" i="15"/>
  <c r="A103" i="15"/>
  <c r="B103" i="15"/>
  <c r="A104" i="15"/>
  <c r="B104" i="15"/>
  <c r="A105" i="15"/>
  <c r="B105" i="15"/>
  <c r="A106" i="15"/>
  <c r="B106" i="15"/>
  <c r="A107" i="15"/>
  <c r="B107" i="15"/>
  <c r="A108" i="15"/>
  <c r="B108" i="15"/>
  <c r="A109" i="15"/>
  <c r="B109" i="15"/>
  <c r="A110" i="15"/>
  <c r="B110" i="15"/>
  <c r="A111" i="15"/>
  <c r="B111" i="15"/>
  <c r="A112" i="15"/>
  <c r="B112" i="15"/>
  <c r="A113" i="15"/>
  <c r="B113" i="15"/>
  <c r="A114" i="15"/>
  <c r="B114" i="15"/>
  <c r="A115" i="15"/>
  <c r="B115" i="15"/>
  <c r="A116" i="15"/>
  <c r="B116" i="15"/>
  <c r="A117" i="15"/>
  <c r="B117" i="15"/>
  <c r="A118" i="15"/>
  <c r="B118" i="15"/>
  <c r="A119" i="15"/>
  <c r="B119" i="15"/>
  <c r="A120" i="15"/>
  <c r="B120" i="15"/>
  <c r="A121" i="15"/>
  <c r="B121" i="15"/>
  <c r="A122" i="15"/>
  <c r="B122" i="15"/>
  <c r="A123" i="15"/>
  <c r="B123" i="15"/>
  <c r="A124" i="15"/>
  <c r="B124" i="15"/>
  <c r="A125" i="15"/>
  <c r="B125" i="15"/>
  <c r="A126" i="15"/>
  <c r="B126" i="15"/>
  <c r="A127" i="15"/>
  <c r="B127" i="15"/>
  <c r="A128" i="15"/>
  <c r="B128" i="15"/>
  <c r="A129" i="15"/>
  <c r="B129" i="15"/>
  <c r="A130" i="15"/>
  <c r="B130" i="15"/>
  <c r="A131" i="15"/>
  <c r="B131" i="15"/>
  <c r="A132" i="15"/>
  <c r="B132" i="15"/>
  <c r="A133" i="15"/>
  <c r="B133" i="15"/>
  <c r="A134" i="15"/>
  <c r="B134" i="15"/>
  <c r="A135" i="15"/>
  <c r="B135" i="15"/>
  <c r="A136" i="15"/>
  <c r="B136" i="15"/>
  <c r="A137" i="15"/>
  <c r="B137" i="15"/>
  <c r="A138" i="15"/>
  <c r="B138" i="15"/>
  <c r="A139" i="15"/>
  <c r="B139" i="15"/>
  <c r="A140" i="15"/>
  <c r="B140" i="15"/>
  <c r="A141" i="15"/>
  <c r="B141" i="15"/>
  <c r="A142" i="15"/>
  <c r="B142" i="15"/>
  <c r="A143" i="15"/>
  <c r="B143" i="15"/>
  <c r="A144" i="15"/>
  <c r="B144" i="15"/>
  <c r="A145" i="15"/>
  <c r="B145" i="15"/>
  <c r="A146" i="15"/>
  <c r="B146" i="15"/>
  <c r="A147" i="15"/>
  <c r="B147" i="15"/>
  <c r="A148" i="15"/>
  <c r="B148" i="15"/>
  <c r="A149" i="15"/>
  <c r="B149" i="15"/>
  <c r="A150" i="15"/>
  <c r="B150" i="15"/>
  <c r="A151" i="15"/>
  <c r="B151" i="15"/>
  <c r="A152" i="15"/>
  <c r="B152" i="15"/>
  <c r="A153" i="15"/>
  <c r="B153" i="15"/>
  <c r="A154" i="15"/>
  <c r="B154" i="15"/>
  <c r="A155" i="15"/>
  <c r="B155" i="15"/>
  <c r="A156" i="15"/>
  <c r="B156" i="15"/>
  <c r="A157" i="15"/>
  <c r="B157" i="15"/>
  <c r="A158" i="15"/>
  <c r="B158" i="15"/>
  <c r="A159" i="15"/>
  <c r="B159" i="15"/>
  <c r="A160" i="15"/>
  <c r="B160" i="15"/>
  <c r="A161" i="15"/>
  <c r="B161" i="15"/>
  <c r="A162" i="15"/>
  <c r="B162" i="15"/>
  <c r="A163" i="15"/>
  <c r="B163" i="15"/>
  <c r="A164" i="15"/>
  <c r="B164" i="15"/>
  <c r="A165" i="15"/>
  <c r="B165" i="15"/>
  <c r="A166" i="15"/>
  <c r="B166" i="15"/>
  <c r="A167" i="15"/>
  <c r="B167" i="15"/>
  <c r="A168" i="15"/>
  <c r="B168" i="15"/>
  <c r="A169" i="15"/>
  <c r="B169" i="15"/>
  <c r="A170" i="15"/>
  <c r="B170" i="15"/>
  <c r="A171" i="15"/>
  <c r="B171" i="15"/>
  <c r="A172" i="15"/>
  <c r="B172" i="15"/>
  <c r="A173" i="15"/>
  <c r="B173" i="15"/>
  <c r="A174" i="15"/>
  <c r="B174" i="15"/>
  <c r="A175" i="15"/>
  <c r="B175" i="15"/>
  <c r="A176" i="15"/>
  <c r="B176" i="15"/>
  <c r="A177" i="15"/>
  <c r="B177" i="15"/>
  <c r="A178" i="15"/>
  <c r="B178" i="15"/>
  <c r="A179" i="15"/>
  <c r="B179" i="15"/>
  <c r="A180" i="15"/>
  <c r="B180" i="15"/>
  <c r="A181" i="15"/>
  <c r="B181" i="15"/>
  <c r="A182" i="15"/>
  <c r="B182" i="15"/>
  <c r="A183" i="15"/>
  <c r="B183" i="15"/>
  <c r="A184" i="15"/>
  <c r="B184" i="15"/>
  <c r="A185" i="15"/>
  <c r="B185" i="15"/>
  <c r="A186" i="15"/>
  <c r="B186" i="15"/>
  <c r="A187" i="15"/>
  <c r="B187" i="15"/>
  <c r="A188" i="15"/>
  <c r="B188" i="15"/>
  <c r="A189" i="15"/>
  <c r="B189" i="15"/>
  <c r="A190" i="15"/>
  <c r="B190" i="15"/>
  <c r="A191" i="15"/>
  <c r="B191" i="15"/>
  <c r="A192" i="15"/>
  <c r="B192" i="15"/>
  <c r="A193" i="15"/>
  <c r="B193" i="15"/>
  <c r="B15" i="15"/>
  <c r="A15" i="15"/>
  <c r="A16" i="1" l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B15" i="1"/>
  <c r="A15" i="1"/>
  <c r="A16" i="17" l="1"/>
  <c r="B16" i="17"/>
  <c r="A17" i="17"/>
  <c r="B17" i="17"/>
  <c r="A18" i="17"/>
  <c r="B18" i="17"/>
  <c r="A19" i="17"/>
  <c r="B19" i="17"/>
  <c r="A20" i="17"/>
  <c r="B20" i="17"/>
  <c r="A21" i="17"/>
  <c r="B21" i="17"/>
  <c r="A22" i="17"/>
  <c r="B22" i="17"/>
  <c r="A23" i="17"/>
  <c r="B23" i="17"/>
  <c r="A24" i="17"/>
  <c r="B24" i="17"/>
  <c r="A25" i="17"/>
  <c r="B25" i="17"/>
  <c r="A26" i="17"/>
  <c r="B26" i="17"/>
  <c r="A27" i="17"/>
  <c r="B27" i="17"/>
  <c r="A28" i="17"/>
  <c r="B28" i="17"/>
  <c r="A29" i="17"/>
  <c r="B29" i="17"/>
  <c r="A30" i="17"/>
  <c r="B30" i="17"/>
  <c r="A31" i="17"/>
  <c r="B31" i="17"/>
  <c r="A32" i="17"/>
  <c r="B32" i="17"/>
  <c r="A33" i="17"/>
  <c r="B33" i="17"/>
  <c r="A34" i="17"/>
  <c r="B34" i="17"/>
  <c r="A35" i="17"/>
  <c r="B35" i="17"/>
  <c r="A36" i="17"/>
  <c r="B36" i="17"/>
  <c r="A37" i="17"/>
  <c r="B37" i="17"/>
  <c r="A38" i="17"/>
  <c r="B38" i="17"/>
  <c r="A39" i="17"/>
  <c r="B39" i="17"/>
  <c r="A40" i="17"/>
  <c r="B40" i="17"/>
  <c r="A41" i="17"/>
  <c r="B41" i="17"/>
  <c r="A42" i="17"/>
  <c r="B42" i="17"/>
  <c r="A43" i="17"/>
  <c r="B43" i="17"/>
  <c r="A44" i="17"/>
  <c r="B44" i="17"/>
  <c r="A45" i="17"/>
  <c r="B45" i="17"/>
  <c r="A46" i="17"/>
  <c r="B46" i="17"/>
  <c r="A47" i="17"/>
  <c r="B47" i="17"/>
  <c r="A48" i="17"/>
  <c r="B48" i="17"/>
  <c r="A49" i="17"/>
  <c r="B49" i="17"/>
  <c r="A50" i="17"/>
  <c r="B50" i="17"/>
  <c r="A51" i="17"/>
  <c r="B51" i="17"/>
  <c r="A52" i="17"/>
  <c r="B52" i="17"/>
  <c r="A53" i="17"/>
  <c r="B53" i="17"/>
  <c r="A54" i="17"/>
  <c r="B54" i="17"/>
  <c r="A55" i="17"/>
  <c r="B55" i="17"/>
  <c r="A56" i="17"/>
  <c r="B56" i="17"/>
  <c r="A57" i="17"/>
  <c r="B57" i="17"/>
  <c r="A58" i="17"/>
  <c r="B58" i="17"/>
  <c r="A59" i="17"/>
  <c r="B59" i="17"/>
  <c r="A60" i="17"/>
  <c r="B60" i="17"/>
  <c r="A61" i="17"/>
  <c r="B61" i="17"/>
  <c r="A62" i="17"/>
  <c r="B62" i="17"/>
  <c r="A63" i="17"/>
  <c r="B63" i="17"/>
  <c r="A64" i="17"/>
  <c r="B64" i="17"/>
  <c r="A65" i="17"/>
  <c r="B65" i="17"/>
  <c r="A66" i="17"/>
  <c r="B66" i="17"/>
  <c r="A67" i="17"/>
  <c r="B67" i="17"/>
  <c r="A68" i="17"/>
  <c r="B68" i="17"/>
  <c r="A69" i="17"/>
  <c r="B69" i="17"/>
  <c r="A70" i="17"/>
  <c r="B70" i="17"/>
  <c r="A71" i="17"/>
  <c r="B71" i="17"/>
  <c r="A72" i="17"/>
  <c r="B72" i="17"/>
  <c r="A73" i="17"/>
  <c r="B73" i="17"/>
  <c r="A74" i="17"/>
  <c r="B74" i="17"/>
  <c r="A75" i="17"/>
  <c r="B75" i="17"/>
  <c r="A76" i="17"/>
  <c r="B76" i="17"/>
  <c r="A77" i="17"/>
  <c r="B77" i="17"/>
  <c r="A78" i="17"/>
  <c r="B78" i="17"/>
  <c r="A79" i="17"/>
  <c r="B79" i="17"/>
  <c r="A80" i="17"/>
  <c r="B80" i="17"/>
  <c r="A81" i="17"/>
  <c r="B81" i="17"/>
  <c r="A82" i="17"/>
  <c r="B82" i="17"/>
  <c r="A83" i="17"/>
  <c r="B83" i="17"/>
  <c r="A84" i="17"/>
  <c r="B84" i="17"/>
  <c r="A85" i="17"/>
  <c r="B85" i="17"/>
  <c r="A86" i="17"/>
  <c r="B86" i="17"/>
  <c r="A87" i="17"/>
  <c r="B87" i="17"/>
  <c r="A88" i="17"/>
  <c r="B88" i="17"/>
  <c r="A89" i="17"/>
  <c r="B89" i="17"/>
  <c r="A90" i="17"/>
  <c r="B90" i="17"/>
  <c r="A91" i="17"/>
  <c r="B91" i="17"/>
  <c r="A92" i="17"/>
  <c r="B92" i="17"/>
  <c r="A93" i="17"/>
  <c r="B93" i="17"/>
  <c r="A94" i="17"/>
  <c r="B94" i="17"/>
  <c r="A95" i="17"/>
  <c r="B95" i="17"/>
  <c r="A96" i="17"/>
  <c r="B96" i="17"/>
  <c r="A97" i="17"/>
  <c r="B97" i="17"/>
  <c r="A98" i="17"/>
  <c r="B98" i="17"/>
  <c r="A99" i="17"/>
  <c r="B99" i="17"/>
  <c r="A100" i="17"/>
  <c r="B100" i="17"/>
  <c r="A101" i="17"/>
  <c r="B101" i="17"/>
  <c r="A102" i="17"/>
  <c r="B102" i="17"/>
  <c r="A103" i="17"/>
  <c r="B103" i="17"/>
  <c r="A104" i="17"/>
  <c r="B104" i="17"/>
  <c r="A105" i="17"/>
  <c r="B105" i="17"/>
  <c r="A106" i="17"/>
  <c r="B106" i="17"/>
  <c r="A107" i="17"/>
  <c r="B107" i="17"/>
  <c r="A108" i="17"/>
  <c r="B108" i="17"/>
  <c r="A109" i="17"/>
  <c r="B109" i="17"/>
  <c r="A110" i="17"/>
  <c r="B110" i="17"/>
  <c r="A111" i="17"/>
  <c r="B111" i="17"/>
  <c r="A112" i="17"/>
  <c r="B112" i="17"/>
  <c r="A113" i="17"/>
  <c r="B113" i="17"/>
  <c r="A114" i="17"/>
  <c r="B114" i="17"/>
  <c r="A115" i="17"/>
  <c r="B115" i="17"/>
  <c r="A116" i="17"/>
  <c r="B116" i="17"/>
  <c r="A117" i="17"/>
  <c r="B117" i="17"/>
  <c r="A118" i="17"/>
  <c r="B118" i="17"/>
  <c r="A119" i="17"/>
  <c r="B119" i="17"/>
  <c r="A120" i="17"/>
  <c r="B120" i="17"/>
  <c r="A121" i="17"/>
  <c r="B121" i="17"/>
  <c r="A122" i="17"/>
  <c r="B122" i="17"/>
  <c r="A123" i="17"/>
  <c r="B123" i="17"/>
  <c r="A124" i="17"/>
  <c r="B124" i="17"/>
  <c r="A125" i="17"/>
  <c r="B125" i="17"/>
  <c r="A126" i="17"/>
  <c r="B126" i="17"/>
  <c r="A127" i="17"/>
  <c r="B127" i="17"/>
  <c r="A128" i="17"/>
  <c r="B128" i="17"/>
  <c r="A129" i="17"/>
  <c r="B129" i="17"/>
  <c r="A130" i="17"/>
  <c r="B130" i="17"/>
  <c r="A131" i="17"/>
  <c r="B131" i="17"/>
  <c r="A132" i="17"/>
  <c r="B132" i="17"/>
  <c r="A133" i="17"/>
  <c r="B133" i="17"/>
  <c r="A134" i="17"/>
  <c r="B134" i="17"/>
  <c r="A135" i="17"/>
  <c r="B135" i="17"/>
  <c r="A136" i="17"/>
  <c r="B136" i="17"/>
  <c r="A137" i="17"/>
  <c r="B137" i="17"/>
  <c r="A138" i="17"/>
  <c r="B138" i="17"/>
  <c r="A139" i="17"/>
  <c r="B139" i="17"/>
  <c r="A140" i="17"/>
  <c r="B140" i="17"/>
  <c r="A141" i="17"/>
  <c r="B141" i="17"/>
  <c r="A142" i="17"/>
  <c r="B142" i="17"/>
  <c r="A143" i="17"/>
  <c r="B143" i="17"/>
  <c r="A144" i="17"/>
  <c r="B144" i="17"/>
  <c r="A145" i="17"/>
  <c r="B145" i="17"/>
  <c r="A146" i="17"/>
  <c r="B146" i="17"/>
  <c r="A147" i="17"/>
  <c r="B147" i="17"/>
  <c r="A148" i="17"/>
  <c r="B148" i="17"/>
  <c r="A149" i="17"/>
  <c r="B149" i="17"/>
  <c r="A150" i="17"/>
  <c r="B150" i="17"/>
  <c r="A151" i="17"/>
  <c r="B151" i="17"/>
  <c r="A152" i="17"/>
  <c r="B152" i="17"/>
  <c r="A153" i="17"/>
  <c r="B153" i="17"/>
  <c r="A154" i="17"/>
  <c r="B154" i="17"/>
  <c r="A155" i="17"/>
  <c r="B155" i="17"/>
  <c r="A156" i="17"/>
  <c r="B156" i="17"/>
  <c r="A157" i="17"/>
  <c r="B157" i="17"/>
  <c r="A159" i="17"/>
  <c r="B159" i="17"/>
  <c r="A160" i="17"/>
  <c r="B160" i="17"/>
  <c r="A161" i="17"/>
  <c r="B161" i="17"/>
  <c r="A162" i="17"/>
  <c r="B162" i="17"/>
  <c r="A163" i="17"/>
  <c r="B163" i="17"/>
  <c r="A164" i="17"/>
  <c r="B164" i="17"/>
  <c r="A165" i="17"/>
  <c r="B165" i="17"/>
  <c r="A166" i="17"/>
  <c r="B166" i="17"/>
  <c r="A167" i="17"/>
  <c r="B167" i="17"/>
  <c r="A168" i="17"/>
  <c r="B168" i="17"/>
  <c r="A169" i="17"/>
  <c r="B169" i="17"/>
  <c r="A170" i="17"/>
  <c r="B170" i="17"/>
  <c r="A171" i="17"/>
  <c r="B171" i="17"/>
  <c r="A172" i="17"/>
  <c r="B172" i="17"/>
  <c r="A173" i="17"/>
  <c r="B173" i="17"/>
  <c r="A174" i="17"/>
  <c r="B174" i="17"/>
  <c r="A175" i="17"/>
  <c r="B175" i="17"/>
  <c r="A176" i="17"/>
  <c r="B176" i="17"/>
  <c r="A177" i="17"/>
  <c r="B177" i="17"/>
  <c r="A178" i="17"/>
  <c r="B178" i="17"/>
  <c r="A179" i="17"/>
  <c r="B179" i="17"/>
  <c r="A180" i="17"/>
  <c r="B180" i="17"/>
  <c r="A181" i="17"/>
  <c r="B181" i="17"/>
  <c r="A182" i="17"/>
  <c r="B182" i="17"/>
  <c r="A183" i="17"/>
  <c r="B183" i="17"/>
  <c r="A184" i="17"/>
  <c r="B184" i="17"/>
  <c r="A185" i="17"/>
  <c r="B185" i="17"/>
  <c r="A186" i="17"/>
  <c r="B186" i="17"/>
  <c r="A187" i="17"/>
  <c r="B187" i="17"/>
  <c r="A188" i="17"/>
  <c r="B188" i="17"/>
  <c r="A189" i="17"/>
  <c r="B189" i="17"/>
  <c r="A190" i="17"/>
  <c r="B190" i="17"/>
  <c r="A191" i="17"/>
  <c r="B191" i="17"/>
  <c r="A192" i="17"/>
  <c r="B192" i="17"/>
  <c r="A193" i="17"/>
  <c r="B193" i="17"/>
  <c r="B15" i="17"/>
  <c r="A15" i="17"/>
  <c r="A16" i="13" l="1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2" i="13"/>
  <c r="B42" i="13"/>
  <c r="A43" i="13"/>
  <c r="B43" i="13"/>
  <c r="A44" i="13"/>
  <c r="B44" i="13"/>
  <c r="A45" i="13"/>
  <c r="B45" i="13"/>
  <c r="A46" i="13"/>
  <c r="B46" i="13"/>
  <c r="A47" i="13"/>
  <c r="B47" i="13"/>
  <c r="A48" i="13"/>
  <c r="B48" i="13"/>
  <c r="A49" i="13"/>
  <c r="B49" i="13"/>
  <c r="A50" i="13"/>
  <c r="B50" i="13"/>
  <c r="A51" i="13"/>
  <c r="B51" i="13"/>
  <c r="A52" i="13"/>
  <c r="B52" i="13"/>
  <c r="A53" i="13"/>
  <c r="B53" i="13"/>
  <c r="A54" i="13"/>
  <c r="B54" i="13"/>
  <c r="A55" i="13"/>
  <c r="B55" i="13"/>
  <c r="A56" i="13"/>
  <c r="B56" i="13"/>
  <c r="A57" i="13"/>
  <c r="B57" i="13"/>
  <c r="A58" i="13"/>
  <c r="B58" i="13"/>
  <c r="A59" i="13"/>
  <c r="B59" i="13"/>
  <c r="A60" i="13"/>
  <c r="B60" i="13"/>
  <c r="A61" i="13"/>
  <c r="B61" i="13"/>
  <c r="A62" i="13"/>
  <c r="B62" i="13"/>
  <c r="A63" i="13"/>
  <c r="B63" i="13"/>
  <c r="A64" i="13"/>
  <c r="B64" i="13"/>
  <c r="A65" i="13"/>
  <c r="B65" i="13"/>
  <c r="A66" i="13"/>
  <c r="B66" i="13"/>
  <c r="A67" i="13"/>
  <c r="B67" i="13"/>
  <c r="A68" i="13"/>
  <c r="B68" i="13"/>
  <c r="A69" i="13"/>
  <c r="B69" i="13"/>
  <c r="A70" i="13"/>
  <c r="B70" i="13"/>
  <c r="A71" i="13"/>
  <c r="B71" i="13"/>
  <c r="A72" i="13"/>
  <c r="B72" i="13"/>
  <c r="A73" i="13"/>
  <c r="B73" i="13"/>
  <c r="A74" i="13"/>
  <c r="B74" i="13"/>
  <c r="A75" i="13"/>
  <c r="B75" i="13"/>
  <c r="A76" i="13"/>
  <c r="B76" i="13"/>
  <c r="A77" i="13"/>
  <c r="B77" i="13"/>
  <c r="A78" i="13"/>
  <c r="B78" i="13"/>
  <c r="A79" i="13"/>
  <c r="B79" i="13"/>
  <c r="A80" i="13"/>
  <c r="B80" i="13"/>
  <c r="A81" i="13"/>
  <c r="B81" i="13"/>
  <c r="A82" i="13"/>
  <c r="B82" i="13"/>
  <c r="A83" i="13"/>
  <c r="B83" i="13"/>
  <c r="A84" i="13"/>
  <c r="B84" i="13"/>
  <c r="A85" i="13"/>
  <c r="B85" i="13"/>
  <c r="A86" i="13"/>
  <c r="B86" i="13"/>
  <c r="A87" i="13"/>
  <c r="B87" i="13"/>
  <c r="A88" i="13"/>
  <c r="B88" i="13"/>
  <c r="A89" i="13"/>
  <c r="B89" i="13"/>
  <c r="A90" i="13"/>
  <c r="B90" i="13"/>
  <c r="A91" i="13"/>
  <c r="B91" i="13"/>
  <c r="A92" i="13"/>
  <c r="B92" i="13"/>
  <c r="A93" i="13"/>
  <c r="B93" i="13"/>
  <c r="A94" i="13"/>
  <c r="B94" i="13"/>
  <c r="A95" i="13"/>
  <c r="B95" i="13"/>
  <c r="A96" i="13"/>
  <c r="B96" i="13"/>
  <c r="A97" i="13"/>
  <c r="B97" i="13"/>
  <c r="A98" i="13"/>
  <c r="B98" i="13"/>
  <c r="A99" i="13"/>
  <c r="B99" i="13"/>
  <c r="A100" i="13"/>
  <c r="B100" i="13"/>
  <c r="A101" i="13"/>
  <c r="B101" i="13"/>
  <c r="A102" i="13"/>
  <c r="B102" i="13"/>
  <c r="A103" i="13"/>
  <c r="B103" i="13"/>
  <c r="A104" i="13"/>
  <c r="B104" i="13"/>
  <c r="A105" i="13"/>
  <c r="B105" i="13"/>
  <c r="A106" i="13"/>
  <c r="B106" i="13"/>
  <c r="A107" i="13"/>
  <c r="B107" i="13"/>
  <c r="A108" i="13"/>
  <c r="B108" i="13"/>
  <c r="A109" i="13"/>
  <c r="B109" i="13"/>
  <c r="A110" i="13"/>
  <c r="B110" i="13"/>
  <c r="A111" i="13"/>
  <c r="B111" i="13"/>
  <c r="A112" i="13"/>
  <c r="B112" i="13"/>
  <c r="A113" i="13"/>
  <c r="B113" i="13"/>
  <c r="A114" i="13"/>
  <c r="B114" i="13"/>
  <c r="A115" i="13"/>
  <c r="B115" i="13"/>
  <c r="A116" i="13"/>
  <c r="B116" i="13"/>
  <c r="A117" i="13"/>
  <c r="B117" i="13"/>
  <c r="A118" i="13"/>
  <c r="B118" i="13"/>
  <c r="A119" i="13"/>
  <c r="B119" i="13"/>
  <c r="A120" i="13"/>
  <c r="B120" i="13"/>
  <c r="A121" i="13"/>
  <c r="B121" i="13"/>
  <c r="A122" i="13"/>
  <c r="B122" i="13"/>
  <c r="A123" i="13"/>
  <c r="B123" i="13"/>
  <c r="A124" i="13"/>
  <c r="B124" i="13"/>
  <c r="A125" i="13"/>
  <c r="B125" i="13"/>
  <c r="A126" i="13"/>
  <c r="B126" i="13"/>
  <c r="A127" i="13"/>
  <c r="B127" i="13"/>
  <c r="A128" i="13"/>
  <c r="B128" i="13"/>
  <c r="A129" i="13"/>
  <c r="B129" i="13"/>
  <c r="A130" i="13"/>
  <c r="B130" i="13"/>
  <c r="A131" i="13"/>
  <c r="B131" i="13"/>
  <c r="A132" i="13"/>
  <c r="B132" i="13"/>
  <c r="A133" i="13"/>
  <c r="B133" i="13"/>
  <c r="A134" i="13"/>
  <c r="B134" i="13"/>
  <c r="A135" i="13"/>
  <c r="B135" i="13"/>
  <c r="A136" i="13"/>
  <c r="B136" i="13"/>
  <c r="A137" i="13"/>
  <c r="B137" i="13"/>
  <c r="A138" i="13"/>
  <c r="B138" i="13"/>
  <c r="A139" i="13"/>
  <c r="B139" i="13"/>
  <c r="A140" i="13"/>
  <c r="B140" i="13"/>
  <c r="A141" i="13"/>
  <c r="B141" i="13"/>
  <c r="A142" i="13"/>
  <c r="B142" i="13"/>
  <c r="A143" i="13"/>
  <c r="B143" i="13"/>
  <c r="A144" i="13"/>
  <c r="B144" i="13"/>
  <c r="A145" i="13"/>
  <c r="B145" i="13"/>
  <c r="A146" i="13"/>
  <c r="B146" i="13"/>
  <c r="A147" i="13"/>
  <c r="B147" i="13"/>
  <c r="A148" i="13"/>
  <c r="B148" i="13"/>
  <c r="A149" i="13"/>
  <c r="B149" i="13"/>
  <c r="A150" i="13"/>
  <c r="B150" i="13"/>
  <c r="A151" i="13"/>
  <c r="B151" i="13"/>
  <c r="A152" i="13"/>
  <c r="B152" i="13"/>
  <c r="A153" i="13"/>
  <c r="B153" i="13"/>
  <c r="A154" i="13"/>
  <c r="B154" i="13"/>
  <c r="A155" i="13"/>
  <c r="B155" i="13"/>
  <c r="A156" i="13"/>
  <c r="B156" i="13"/>
  <c r="A157" i="13"/>
  <c r="B157" i="13"/>
  <c r="A159" i="13"/>
  <c r="B159" i="13"/>
  <c r="A160" i="13"/>
  <c r="B160" i="13"/>
  <c r="A161" i="13"/>
  <c r="B161" i="13"/>
  <c r="A162" i="13"/>
  <c r="B162" i="13"/>
  <c r="A163" i="13"/>
  <c r="B163" i="13"/>
  <c r="A164" i="13"/>
  <c r="B164" i="13"/>
  <c r="A165" i="13"/>
  <c r="B165" i="13"/>
  <c r="A166" i="13"/>
  <c r="B166" i="13"/>
  <c r="A167" i="13"/>
  <c r="B167" i="13"/>
  <c r="A168" i="13"/>
  <c r="B168" i="13"/>
  <c r="A169" i="13"/>
  <c r="B169" i="13"/>
  <c r="A170" i="13"/>
  <c r="B170" i="13"/>
  <c r="A171" i="13"/>
  <c r="B171" i="13"/>
  <c r="A172" i="13"/>
  <c r="B172" i="13"/>
  <c r="A173" i="13"/>
  <c r="B173" i="13"/>
  <c r="A174" i="13"/>
  <c r="B174" i="13"/>
  <c r="A175" i="13"/>
  <c r="B175" i="13"/>
  <c r="A176" i="13"/>
  <c r="B176" i="13"/>
  <c r="A177" i="13"/>
  <c r="B177" i="13"/>
  <c r="A178" i="13"/>
  <c r="B178" i="13"/>
  <c r="A179" i="13"/>
  <c r="B179" i="13"/>
  <c r="A180" i="13"/>
  <c r="B180" i="13"/>
  <c r="A181" i="13"/>
  <c r="B181" i="13"/>
  <c r="A182" i="13"/>
  <c r="B182" i="13"/>
  <c r="A183" i="13"/>
  <c r="B183" i="13"/>
  <c r="A184" i="13"/>
  <c r="B184" i="13"/>
  <c r="A185" i="13"/>
  <c r="B185" i="13"/>
  <c r="A186" i="13"/>
  <c r="B186" i="13"/>
  <c r="A187" i="13"/>
  <c r="B187" i="13"/>
  <c r="A188" i="13"/>
  <c r="B188" i="13"/>
  <c r="A189" i="13"/>
  <c r="B189" i="13"/>
  <c r="A190" i="13"/>
  <c r="B190" i="13"/>
  <c r="A191" i="13"/>
  <c r="B191" i="13"/>
  <c r="A192" i="13"/>
  <c r="B192" i="13"/>
  <c r="A193" i="13"/>
  <c r="B193" i="13"/>
  <c r="B15" i="13"/>
  <c r="A15" i="13"/>
  <c r="A16" i="11" l="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A49" i="11"/>
  <c r="B49" i="11"/>
  <c r="A50" i="11"/>
  <c r="B50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57" i="11"/>
  <c r="B57" i="11"/>
  <c r="A58" i="11"/>
  <c r="B58" i="11"/>
  <c r="A59" i="11"/>
  <c r="B59" i="11"/>
  <c r="A60" i="11"/>
  <c r="B60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67" i="11"/>
  <c r="B67" i="11"/>
  <c r="A68" i="11"/>
  <c r="B68" i="11"/>
  <c r="A69" i="11"/>
  <c r="B69" i="11"/>
  <c r="A70" i="11"/>
  <c r="B70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77" i="11"/>
  <c r="B77" i="11"/>
  <c r="A78" i="11"/>
  <c r="B78" i="11"/>
  <c r="A79" i="11"/>
  <c r="B79" i="11"/>
  <c r="A80" i="11"/>
  <c r="B80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87" i="11"/>
  <c r="B87" i="11"/>
  <c r="A88" i="11"/>
  <c r="B88" i="11"/>
  <c r="A89" i="11"/>
  <c r="B89" i="11"/>
  <c r="A90" i="11"/>
  <c r="B90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97" i="11"/>
  <c r="B97" i="11"/>
  <c r="A98" i="11"/>
  <c r="B98" i="11"/>
  <c r="A99" i="11"/>
  <c r="B99" i="11"/>
  <c r="A100" i="11"/>
  <c r="B100" i="11"/>
  <c r="A101" i="11"/>
  <c r="B101" i="11"/>
  <c r="A102" i="11"/>
  <c r="B102" i="11"/>
  <c r="A103" i="11"/>
  <c r="B103" i="11"/>
  <c r="A104" i="11"/>
  <c r="B104" i="11"/>
  <c r="A105" i="11"/>
  <c r="B105" i="11"/>
  <c r="A106" i="11"/>
  <c r="B106" i="11"/>
  <c r="A107" i="11"/>
  <c r="B107" i="11"/>
  <c r="A108" i="11"/>
  <c r="B108" i="11"/>
  <c r="A109" i="11"/>
  <c r="B109" i="11"/>
  <c r="A110" i="11"/>
  <c r="B110" i="11"/>
  <c r="A111" i="11"/>
  <c r="B111" i="11"/>
  <c r="A112" i="11"/>
  <c r="B112" i="11"/>
  <c r="A113" i="11"/>
  <c r="B113" i="11"/>
  <c r="A114" i="11"/>
  <c r="B114" i="11"/>
  <c r="A115" i="11"/>
  <c r="B115" i="11"/>
  <c r="A116" i="11"/>
  <c r="B116" i="11"/>
  <c r="A117" i="11"/>
  <c r="B117" i="11"/>
  <c r="A118" i="11"/>
  <c r="B118" i="11"/>
  <c r="A119" i="11"/>
  <c r="B119" i="11"/>
  <c r="A120" i="11"/>
  <c r="B120" i="11"/>
  <c r="A121" i="11"/>
  <c r="B121" i="11"/>
  <c r="A122" i="11"/>
  <c r="B122" i="11"/>
  <c r="A123" i="11"/>
  <c r="B123" i="11"/>
  <c r="A124" i="11"/>
  <c r="B124" i="11"/>
  <c r="A125" i="11"/>
  <c r="B125" i="11"/>
  <c r="A126" i="11"/>
  <c r="B126" i="11"/>
  <c r="A127" i="11"/>
  <c r="B127" i="11"/>
  <c r="A128" i="11"/>
  <c r="B128" i="11"/>
  <c r="A129" i="11"/>
  <c r="B129" i="11"/>
  <c r="A130" i="11"/>
  <c r="B130" i="11"/>
  <c r="A131" i="11"/>
  <c r="B131" i="11"/>
  <c r="A132" i="11"/>
  <c r="B132" i="11"/>
  <c r="A133" i="11"/>
  <c r="B133" i="11"/>
  <c r="A134" i="11"/>
  <c r="B134" i="11"/>
  <c r="A135" i="11"/>
  <c r="B135" i="11"/>
  <c r="A136" i="11"/>
  <c r="B136" i="11"/>
  <c r="A137" i="11"/>
  <c r="B137" i="11"/>
  <c r="A138" i="11"/>
  <c r="B138" i="11"/>
  <c r="A139" i="11"/>
  <c r="B139" i="11"/>
  <c r="A140" i="11"/>
  <c r="B140" i="11"/>
  <c r="A141" i="11"/>
  <c r="B141" i="11"/>
  <c r="A142" i="11"/>
  <c r="B142" i="11"/>
  <c r="A143" i="11"/>
  <c r="B143" i="11"/>
  <c r="A144" i="11"/>
  <c r="B144" i="11"/>
  <c r="A145" i="11"/>
  <c r="B145" i="11"/>
  <c r="A146" i="11"/>
  <c r="B146" i="11"/>
  <c r="A147" i="11"/>
  <c r="B147" i="11"/>
  <c r="A148" i="11"/>
  <c r="B148" i="11"/>
  <c r="A149" i="11"/>
  <c r="B149" i="11"/>
  <c r="A150" i="11"/>
  <c r="B150" i="11"/>
  <c r="A151" i="11"/>
  <c r="B151" i="11"/>
  <c r="A152" i="11"/>
  <c r="B152" i="11"/>
  <c r="A153" i="11"/>
  <c r="B153" i="11"/>
  <c r="A154" i="11"/>
  <c r="B154" i="11"/>
  <c r="A155" i="11"/>
  <c r="B155" i="11"/>
  <c r="A156" i="11"/>
  <c r="B156" i="11"/>
  <c r="A157" i="11"/>
  <c r="B157" i="11"/>
  <c r="A158" i="11"/>
  <c r="B158" i="11"/>
  <c r="A159" i="11"/>
  <c r="B159" i="11"/>
  <c r="A160" i="11"/>
  <c r="B160" i="11"/>
  <c r="A161" i="11"/>
  <c r="B161" i="11"/>
  <c r="A162" i="11"/>
  <c r="B162" i="11"/>
  <c r="A163" i="11"/>
  <c r="B163" i="11"/>
  <c r="A164" i="11"/>
  <c r="B164" i="11"/>
  <c r="A165" i="11"/>
  <c r="B165" i="11"/>
  <c r="A166" i="11"/>
  <c r="B166" i="11"/>
  <c r="A167" i="11"/>
  <c r="B167" i="11"/>
  <c r="A168" i="11"/>
  <c r="B168" i="11"/>
  <c r="A169" i="11"/>
  <c r="B169" i="11"/>
  <c r="A170" i="11"/>
  <c r="B170" i="11"/>
  <c r="A171" i="11"/>
  <c r="B171" i="11"/>
  <c r="A172" i="11"/>
  <c r="B172" i="11"/>
  <c r="A173" i="11"/>
  <c r="B173" i="11"/>
  <c r="A174" i="11"/>
  <c r="B174" i="11"/>
  <c r="A175" i="11"/>
  <c r="B175" i="11"/>
  <c r="A176" i="11"/>
  <c r="B176" i="11"/>
  <c r="A177" i="11"/>
  <c r="B177" i="11"/>
  <c r="A178" i="11"/>
  <c r="B178" i="11"/>
  <c r="A179" i="11"/>
  <c r="B179" i="11"/>
  <c r="A180" i="11"/>
  <c r="B180" i="11"/>
  <c r="A181" i="11"/>
  <c r="B181" i="11"/>
  <c r="A182" i="11"/>
  <c r="B182" i="11"/>
  <c r="A183" i="11"/>
  <c r="B183" i="11"/>
  <c r="A184" i="11"/>
  <c r="B184" i="11"/>
  <c r="A185" i="11"/>
  <c r="B185" i="11"/>
  <c r="A186" i="11"/>
  <c r="B186" i="11"/>
  <c r="A187" i="11"/>
  <c r="B187" i="11"/>
  <c r="A188" i="11"/>
  <c r="B188" i="11"/>
  <c r="A189" i="11"/>
  <c r="B189" i="11"/>
  <c r="A190" i="11"/>
  <c r="B190" i="11"/>
  <c r="A191" i="11"/>
  <c r="B191" i="11"/>
  <c r="A192" i="11"/>
  <c r="B192" i="11"/>
  <c r="A193" i="11"/>
  <c r="B193" i="11"/>
  <c r="B15" i="11"/>
  <c r="A15" i="11"/>
  <c r="C6" i="23" l="1"/>
  <c r="E6" i="23"/>
  <c r="B7" i="23"/>
  <c r="C7" i="23"/>
  <c r="D7" i="23"/>
  <c r="E7" i="23"/>
  <c r="F7" i="23"/>
  <c r="B8" i="23"/>
  <c r="B9" i="23"/>
  <c r="B10" i="23"/>
  <c r="B11" i="23"/>
  <c r="B12" i="23"/>
  <c r="C14" i="23"/>
  <c r="E14" i="23"/>
  <c r="B15" i="23"/>
  <c r="C15" i="23"/>
  <c r="D15" i="23"/>
  <c r="E15" i="23"/>
  <c r="F15" i="23"/>
  <c r="B16" i="23"/>
  <c r="B17" i="23"/>
  <c r="B18" i="23"/>
  <c r="B19" i="23"/>
  <c r="B20" i="23"/>
  <c r="C22" i="23"/>
  <c r="E22" i="23"/>
  <c r="B23" i="23"/>
  <c r="C23" i="23"/>
  <c r="D23" i="23"/>
  <c r="E23" i="23"/>
  <c r="F23" i="23"/>
  <c r="B24" i="23"/>
  <c r="B25" i="23"/>
  <c r="B26" i="23"/>
  <c r="B27" i="23"/>
  <c r="C29" i="23"/>
  <c r="E29" i="23"/>
  <c r="B30" i="23"/>
  <c r="C30" i="23"/>
  <c r="D30" i="23"/>
  <c r="E30" i="23"/>
  <c r="F30" i="23"/>
  <c r="B31" i="23"/>
  <c r="B32" i="23"/>
  <c r="B33" i="23"/>
  <c r="B34" i="23"/>
  <c r="C36" i="23"/>
  <c r="E36" i="23"/>
  <c r="B37" i="23"/>
  <c r="C37" i="23"/>
  <c r="D37" i="23"/>
  <c r="E37" i="23"/>
  <c r="F37" i="23"/>
  <c r="B38" i="23"/>
  <c r="B39" i="23"/>
  <c r="B40" i="23"/>
  <c r="B41" i="23"/>
  <c r="B42" i="23"/>
  <c r="C44" i="23"/>
  <c r="E44" i="23"/>
  <c r="B45" i="23"/>
  <c r="C45" i="23"/>
  <c r="D45" i="23"/>
  <c r="E45" i="23"/>
  <c r="F45" i="23"/>
  <c r="B46" i="23"/>
  <c r="B47" i="23"/>
  <c r="B48" i="23"/>
  <c r="B49" i="23"/>
  <c r="B50" i="23"/>
  <c r="B51" i="23"/>
  <c r="C53" i="23"/>
  <c r="E53" i="23"/>
  <c r="B54" i="23"/>
  <c r="C54" i="23"/>
  <c r="D54" i="23"/>
  <c r="E54" i="23"/>
  <c r="F54" i="23"/>
  <c r="B55" i="23"/>
  <c r="B56" i="23"/>
  <c r="B57" i="23"/>
  <c r="B58" i="23"/>
  <c r="B59" i="23"/>
  <c r="A10" i="22" l="1"/>
  <c r="O194" i="1" l="1"/>
  <c r="O194" i="9"/>
  <c r="A7" i="22" l="1"/>
  <c r="A8" i="22"/>
  <c r="A9" i="22"/>
  <c r="A11" i="22"/>
  <c r="A12" i="22"/>
  <c r="A13" i="22"/>
  <c r="A53" i="23"/>
  <c r="A44" i="23"/>
  <c r="A36" i="23"/>
  <c r="A29" i="23"/>
  <c r="A22" i="23"/>
  <c r="A14" i="23"/>
  <c r="A6" i="23"/>
  <c r="O194" i="20" l="1"/>
  <c r="N194" i="20"/>
  <c r="M194" i="20"/>
  <c r="L194" i="20"/>
  <c r="K194" i="20"/>
  <c r="J194" i="20"/>
  <c r="I194" i="20"/>
  <c r="H194" i="20"/>
  <c r="G194" i="20"/>
  <c r="F194" i="20"/>
  <c r="E194" i="20"/>
  <c r="D194" i="20"/>
  <c r="C194" i="20"/>
  <c r="O14" i="20"/>
  <c r="O195" i="20" s="1"/>
  <c r="N14" i="20"/>
  <c r="N195" i="20" s="1"/>
  <c r="M14" i="20"/>
  <c r="M195" i="20" s="1"/>
  <c r="M196" i="20" s="1"/>
  <c r="M197" i="20" s="1"/>
  <c r="L14" i="20"/>
  <c r="L195" i="20" s="1"/>
  <c r="K14" i="20"/>
  <c r="K195" i="20" s="1"/>
  <c r="K196" i="20" s="1"/>
  <c r="K197" i="20" s="1"/>
  <c r="J14" i="20"/>
  <c r="J195" i="20" s="1"/>
  <c r="I14" i="20"/>
  <c r="I195" i="20" s="1"/>
  <c r="I196" i="20" s="1"/>
  <c r="I197" i="20" s="1"/>
  <c r="H14" i="20"/>
  <c r="H195" i="20" s="1"/>
  <c r="G14" i="20"/>
  <c r="G195" i="20" s="1"/>
  <c r="G196" i="20" s="1"/>
  <c r="F14" i="20"/>
  <c r="F195" i="20" s="1"/>
  <c r="E14" i="20"/>
  <c r="E195" i="20" s="1"/>
  <c r="E196" i="20" s="1"/>
  <c r="D14" i="20"/>
  <c r="D195" i="20" s="1"/>
  <c r="C14" i="20"/>
  <c r="C195" i="20" s="1"/>
  <c r="D196" i="20" l="1"/>
  <c r="H196" i="20"/>
  <c r="H197" i="20" s="1"/>
  <c r="L196" i="20"/>
  <c r="F196" i="20"/>
  <c r="H204" i="20" s="1"/>
  <c r="D8" i="21" s="1"/>
  <c r="C58" i="23" s="1"/>
  <c r="J196" i="20"/>
  <c r="N196" i="20"/>
  <c r="N197" i="20" s="1"/>
  <c r="O196" i="20"/>
  <c r="O197" i="20" s="1"/>
  <c r="C196" i="20"/>
  <c r="G197" i="20"/>
  <c r="D197" i="20"/>
  <c r="E197" i="20"/>
  <c r="L197" i="20" l="1"/>
  <c r="H205" i="20"/>
  <c r="D9" i="21" s="1"/>
  <c r="C59" i="23" s="1"/>
  <c r="F197" i="20"/>
  <c r="J197" i="20"/>
  <c r="H203" i="20"/>
  <c r="D7" i="21" s="1"/>
  <c r="C57" i="23" s="1"/>
  <c r="H202" i="20"/>
  <c r="D6" i="21" s="1"/>
  <c r="C56" i="23" s="1"/>
  <c r="C197" i="20"/>
  <c r="H201" i="20"/>
  <c r="D5" i="21" s="1"/>
  <c r="C55" i="23" s="1"/>
  <c r="J203" i="20"/>
  <c r="I203" i="20"/>
  <c r="E7" i="21" s="1"/>
  <c r="D57" i="23" s="1"/>
  <c r="J205" i="20"/>
  <c r="I205" i="20"/>
  <c r="E9" i="21" s="1"/>
  <c r="D59" i="23" s="1"/>
  <c r="J204" i="20"/>
  <c r="I204" i="20"/>
  <c r="E8" i="21" s="1"/>
  <c r="D58" i="23" s="1"/>
  <c r="I202" i="20" l="1"/>
  <c r="E6" i="21" s="1"/>
  <c r="D56" i="23" s="1"/>
  <c r="J202" i="20"/>
  <c r="K202" i="20" s="1"/>
  <c r="G6" i="21" s="1"/>
  <c r="F56" i="23" s="1"/>
  <c r="K204" i="20"/>
  <c r="G8" i="21" s="1"/>
  <c r="F58" i="23" s="1"/>
  <c r="F8" i="21"/>
  <c r="E58" i="23" s="1"/>
  <c r="K203" i="20"/>
  <c r="G7" i="21" s="1"/>
  <c r="F57" i="23" s="1"/>
  <c r="F7" i="21"/>
  <c r="E57" i="23" s="1"/>
  <c r="K205" i="20"/>
  <c r="G9" i="21" s="1"/>
  <c r="F59" i="23" s="1"/>
  <c r="F9" i="21"/>
  <c r="E59" i="23" s="1"/>
  <c r="J201" i="20"/>
  <c r="I201" i="20"/>
  <c r="E5" i="21" s="1"/>
  <c r="D55" i="23" s="1"/>
  <c r="F6" i="21" l="1"/>
  <c r="B28" i="21"/>
  <c r="K201" i="20"/>
  <c r="G5" i="21" s="1"/>
  <c r="F55" i="23" s="1"/>
  <c r="F5" i="21"/>
  <c r="E55" i="23" s="1"/>
  <c r="B27" i="21"/>
  <c r="B26" i="21"/>
  <c r="L26" i="21" l="1"/>
  <c r="M26" i="21"/>
  <c r="L28" i="21"/>
  <c r="M28" i="21"/>
  <c r="M27" i="21"/>
  <c r="L27" i="21"/>
  <c r="B25" i="21"/>
  <c r="E25" i="21" s="1"/>
  <c r="E56" i="23"/>
  <c r="K26" i="21"/>
  <c r="F26" i="21"/>
  <c r="D26" i="21"/>
  <c r="J26" i="21"/>
  <c r="G26" i="21"/>
  <c r="H26" i="21"/>
  <c r="C26" i="21"/>
  <c r="E26" i="21"/>
  <c r="I26" i="21"/>
  <c r="B24" i="21"/>
  <c r="J25" i="21"/>
  <c r="I27" i="21"/>
  <c r="K27" i="21"/>
  <c r="F27" i="21"/>
  <c r="D27" i="21"/>
  <c r="G27" i="21"/>
  <c r="J27" i="21"/>
  <c r="H27" i="21"/>
  <c r="C27" i="21"/>
  <c r="E27" i="21"/>
  <c r="G28" i="21"/>
  <c r="I28" i="21"/>
  <c r="E28" i="21"/>
  <c r="K28" i="21"/>
  <c r="F28" i="21"/>
  <c r="C28" i="21"/>
  <c r="D28" i="21"/>
  <c r="J28" i="21"/>
  <c r="H28" i="21"/>
  <c r="H25" i="21" l="1"/>
  <c r="K25" i="21"/>
  <c r="I25" i="21"/>
  <c r="F25" i="21"/>
  <c r="G25" i="21"/>
  <c r="M25" i="21"/>
  <c r="L25" i="21"/>
  <c r="D25" i="21"/>
  <c r="L24" i="21"/>
  <c r="M24" i="21"/>
  <c r="C25" i="21"/>
  <c r="D24" i="21"/>
  <c r="D29" i="21" s="1"/>
  <c r="C13" i="22" s="1"/>
  <c r="J24" i="21"/>
  <c r="J29" i="21" s="1"/>
  <c r="I13" i="22" s="1"/>
  <c r="K24" i="21"/>
  <c r="K29" i="21" s="1"/>
  <c r="J13" i="22" s="1"/>
  <c r="H24" i="21"/>
  <c r="C24" i="21"/>
  <c r="E24" i="21"/>
  <c r="E29" i="21" s="1"/>
  <c r="D13" i="22" s="1"/>
  <c r="G24" i="21"/>
  <c r="I24" i="21"/>
  <c r="I29" i="21" s="1"/>
  <c r="H13" i="22" s="1"/>
  <c r="F24" i="21"/>
  <c r="F29" i="21" s="1"/>
  <c r="E13" i="22" s="1"/>
  <c r="M29" i="21" l="1"/>
  <c r="L13" i="22" s="1"/>
  <c r="H29" i="21"/>
  <c r="G13" i="22" s="1"/>
  <c r="G29" i="21"/>
  <c r="F13" i="22" s="1"/>
  <c r="L29" i="21"/>
  <c r="K13" i="22" s="1"/>
  <c r="C29" i="21"/>
  <c r="B13" i="22" s="1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C194" i="17"/>
  <c r="O14" i="17"/>
  <c r="O195" i="17" s="1"/>
  <c r="N14" i="17"/>
  <c r="N195" i="17" s="1"/>
  <c r="N196" i="17" s="1"/>
  <c r="N197" i="17" s="1"/>
  <c r="M14" i="17"/>
  <c r="M195" i="17" s="1"/>
  <c r="M196" i="17" s="1"/>
  <c r="M197" i="17" s="1"/>
  <c r="L14" i="17"/>
  <c r="L195" i="17" s="1"/>
  <c r="K14" i="17"/>
  <c r="K195" i="17" s="1"/>
  <c r="J14" i="17"/>
  <c r="J195" i="17" s="1"/>
  <c r="J196" i="17" s="1"/>
  <c r="I14" i="17"/>
  <c r="I195" i="17" s="1"/>
  <c r="I196" i="17" s="1"/>
  <c r="I197" i="17" s="1"/>
  <c r="H14" i="17"/>
  <c r="H195" i="17" s="1"/>
  <c r="G14" i="17"/>
  <c r="G195" i="17" s="1"/>
  <c r="F14" i="17"/>
  <c r="F195" i="17" s="1"/>
  <c r="F196" i="17" s="1"/>
  <c r="F197" i="17" s="1"/>
  <c r="E14" i="17"/>
  <c r="E195" i="17" s="1"/>
  <c r="E196" i="17" s="1"/>
  <c r="D14" i="17"/>
  <c r="D195" i="17" s="1"/>
  <c r="C14" i="17"/>
  <c r="C195" i="17" s="1"/>
  <c r="O194" i="15"/>
  <c r="N194" i="15"/>
  <c r="M194" i="15"/>
  <c r="L194" i="15"/>
  <c r="K194" i="15"/>
  <c r="J194" i="15"/>
  <c r="I194" i="15"/>
  <c r="H194" i="15"/>
  <c r="G194" i="15"/>
  <c r="F194" i="15"/>
  <c r="E194" i="15"/>
  <c r="D194" i="15"/>
  <c r="C194" i="15"/>
  <c r="O14" i="15"/>
  <c r="O195" i="15" s="1"/>
  <c r="N14" i="15"/>
  <c r="N195" i="15" s="1"/>
  <c r="M14" i="15"/>
  <c r="M195" i="15" s="1"/>
  <c r="L14" i="15"/>
  <c r="L195" i="15" s="1"/>
  <c r="K14" i="15"/>
  <c r="K195" i="15" s="1"/>
  <c r="K196" i="15" s="1"/>
  <c r="K197" i="15" s="1"/>
  <c r="J14" i="15"/>
  <c r="J195" i="15" s="1"/>
  <c r="I14" i="15"/>
  <c r="I195" i="15" s="1"/>
  <c r="H14" i="15"/>
  <c r="H195" i="15" s="1"/>
  <c r="G14" i="15"/>
  <c r="G195" i="15" s="1"/>
  <c r="G196" i="15" s="1"/>
  <c r="F14" i="15"/>
  <c r="F195" i="15" s="1"/>
  <c r="E14" i="15"/>
  <c r="E195" i="15" s="1"/>
  <c r="D14" i="15"/>
  <c r="D195" i="15" s="1"/>
  <c r="C14" i="15"/>
  <c r="C195" i="15" s="1"/>
  <c r="C196" i="15" s="1"/>
  <c r="O194" i="13"/>
  <c r="N194" i="13"/>
  <c r="M194" i="13"/>
  <c r="L194" i="13"/>
  <c r="K194" i="13"/>
  <c r="J194" i="13"/>
  <c r="I194" i="13"/>
  <c r="H194" i="13"/>
  <c r="G194" i="13"/>
  <c r="F194" i="13"/>
  <c r="E194" i="13"/>
  <c r="D194" i="13"/>
  <c r="C194" i="13"/>
  <c r="O14" i="13"/>
  <c r="O195" i="13" s="1"/>
  <c r="N14" i="13"/>
  <c r="N195" i="13" s="1"/>
  <c r="M14" i="13"/>
  <c r="M195" i="13" s="1"/>
  <c r="M196" i="13" s="1"/>
  <c r="M197" i="13" s="1"/>
  <c r="L14" i="13"/>
  <c r="L195" i="13" s="1"/>
  <c r="K14" i="13"/>
  <c r="K195" i="13" s="1"/>
  <c r="J14" i="13"/>
  <c r="J195" i="13" s="1"/>
  <c r="I14" i="13"/>
  <c r="I195" i="13" s="1"/>
  <c r="I196" i="13" s="1"/>
  <c r="I197" i="13" s="1"/>
  <c r="H14" i="13"/>
  <c r="H195" i="13" s="1"/>
  <c r="G14" i="13"/>
  <c r="G195" i="13" s="1"/>
  <c r="G196" i="13" s="1"/>
  <c r="F14" i="13"/>
  <c r="F195" i="13" s="1"/>
  <c r="E14" i="13"/>
  <c r="E195" i="13" s="1"/>
  <c r="E196" i="13" s="1"/>
  <c r="D14" i="13"/>
  <c r="D195" i="13" s="1"/>
  <c r="C14" i="13"/>
  <c r="C195" i="13" s="1"/>
  <c r="O194" i="11"/>
  <c r="N194" i="11"/>
  <c r="M194" i="11"/>
  <c r="L194" i="11"/>
  <c r="K194" i="11"/>
  <c r="J194" i="11"/>
  <c r="I194" i="11"/>
  <c r="H194" i="11"/>
  <c r="G194" i="11"/>
  <c r="F194" i="11"/>
  <c r="E194" i="11"/>
  <c r="D194" i="11"/>
  <c r="C194" i="11"/>
  <c r="O14" i="11"/>
  <c r="O195" i="11" s="1"/>
  <c r="N14" i="11"/>
  <c r="N195" i="11" s="1"/>
  <c r="M14" i="11"/>
  <c r="M195" i="11" s="1"/>
  <c r="M196" i="11" s="1"/>
  <c r="L14" i="11"/>
  <c r="L195" i="11" s="1"/>
  <c r="K14" i="11"/>
  <c r="K195" i="11" s="1"/>
  <c r="K196" i="11" s="1"/>
  <c r="K197" i="11" s="1"/>
  <c r="J14" i="11"/>
  <c r="J195" i="11" s="1"/>
  <c r="I14" i="11"/>
  <c r="I195" i="11" s="1"/>
  <c r="I196" i="11" s="1"/>
  <c r="I197" i="11" s="1"/>
  <c r="H14" i="11"/>
  <c r="H195" i="11" s="1"/>
  <c r="G14" i="11"/>
  <c r="G195" i="11" s="1"/>
  <c r="G196" i="11" s="1"/>
  <c r="G197" i="11" s="1"/>
  <c r="F14" i="11"/>
  <c r="F195" i="11" s="1"/>
  <c r="E14" i="11"/>
  <c r="E195" i="11" s="1"/>
  <c r="E196" i="11" s="1"/>
  <c r="D14" i="11"/>
  <c r="D195" i="11" s="1"/>
  <c r="D196" i="11" s="1"/>
  <c r="C14" i="11"/>
  <c r="C195" i="11" s="1"/>
  <c r="C196" i="11" s="1"/>
  <c r="G197" i="13" l="1"/>
  <c r="H196" i="11"/>
  <c r="C196" i="17"/>
  <c r="C197" i="17" s="1"/>
  <c r="G196" i="17"/>
  <c r="G197" i="17" s="1"/>
  <c r="K196" i="17"/>
  <c r="K197" i="17" s="1"/>
  <c r="L196" i="11"/>
  <c r="L197" i="11" s="1"/>
  <c r="F196" i="11"/>
  <c r="F197" i="11" s="1"/>
  <c r="D196" i="13"/>
  <c r="D197" i="13" s="1"/>
  <c r="H196" i="13"/>
  <c r="H197" i="13" s="1"/>
  <c r="L196" i="13"/>
  <c r="L197" i="13" s="1"/>
  <c r="F196" i="15"/>
  <c r="J196" i="15"/>
  <c r="J197" i="15" s="1"/>
  <c r="N196" i="15"/>
  <c r="N197" i="15" s="1"/>
  <c r="D196" i="17"/>
  <c r="H205" i="17" s="1"/>
  <c r="D9" i="18" s="1"/>
  <c r="C42" i="23" s="1"/>
  <c r="H196" i="17"/>
  <c r="H197" i="17" s="1"/>
  <c r="L196" i="17"/>
  <c r="L197" i="17" s="1"/>
  <c r="C196" i="13"/>
  <c r="K196" i="13"/>
  <c r="K197" i="13" s="1"/>
  <c r="F196" i="13"/>
  <c r="J196" i="13"/>
  <c r="J197" i="13" s="1"/>
  <c r="N196" i="13"/>
  <c r="N197" i="13" s="1"/>
  <c r="E196" i="15"/>
  <c r="M196" i="15"/>
  <c r="M197" i="15" s="1"/>
  <c r="D196" i="15"/>
  <c r="D197" i="15" s="1"/>
  <c r="H196" i="15"/>
  <c r="H197" i="15" s="1"/>
  <c r="L196" i="15"/>
  <c r="L197" i="15" s="1"/>
  <c r="I196" i="15"/>
  <c r="I197" i="15" s="1"/>
  <c r="O196" i="17"/>
  <c r="O197" i="17" s="1"/>
  <c r="J197" i="17"/>
  <c r="H204" i="17"/>
  <c r="D8" i="18" s="1"/>
  <c r="C41" i="23" s="1"/>
  <c r="O196" i="15"/>
  <c r="O197" i="15" s="1"/>
  <c r="O196" i="13"/>
  <c r="O197" i="13" s="1"/>
  <c r="O196" i="11"/>
  <c r="O197" i="11" s="1"/>
  <c r="G197" i="15"/>
  <c r="H203" i="11"/>
  <c r="M197" i="11"/>
  <c r="H202" i="11"/>
  <c r="J196" i="11"/>
  <c r="J197" i="11" s="1"/>
  <c r="N196" i="11"/>
  <c r="N197" i="11" s="1"/>
  <c r="E197" i="17"/>
  <c r="C197" i="15"/>
  <c r="E197" i="13"/>
  <c r="C197" i="13"/>
  <c r="E197" i="11"/>
  <c r="C197" i="11"/>
  <c r="D197" i="11"/>
  <c r="H202" i="17" l="1"/>
  <c r="D6" i="18" s="1"/>
  <c r="C39" i="23" s="1"/>
  <c r="F197" i="13"/>
  <c r="H204" i="13"/>
  <c r="D8" i="14" s="1"/>
  <c r="C27" i="23" s="1"/>
  <c r="H202" i="13"/>
  <c r="I202" i="13" s="1"/>
  <c r="E6" i="14" s="1"/>
  <c r="D25" i="23" s="1"/>
  <c r="H203" i="15"/>
  <c r="D7" i="16" s="1"/>
  <c r="C33" i="23" s="1"/>
  <c r="H197" i="11"/>
  <c r="H205" i="11"/>
  <c r="H201" i="13"/>
  <c r="D5" i="14" s="1"/>
  <c r="C24" i="23" s="1"/>
  <c r="H201" i="15"/>
  <c r="D5" i="16" s="1"/>
  <c r="C31" i="23" s="1"/>
  <c r="H201" i="11"/>
  <c r="H204" i="15"/>
  <c r="D8" i="16" s="1"/>
  <c r="C34" i="23" s="1"/>
  <c r="H203" i="13"/>
  <c r="D7" i="14" s="1"/>
  <c r="C26" i="23" s="1"/>
  <c r="H202" i="15"/>
  <c r="D6" i="16" s="1"/>
  <c r="C32" i="23" s="1"/>
  <c r="H203" i="17"/>
  <c r="D7" i="18" s="1"/>
  <c r="C40" i="23" s="1"/>
  <c r="I203" i="11"/>
  <c r="E7" i="12" s="1"/>
  <c r="D18" i="23" s="1"/>
  <c r="D7" i="12"/>
  <c r="C18" i="23" s="1"/>
  <c r="D6" i="12"/>
  <c r="C17" i="23" s="1"/>
  <c r="D197" i="17"/>
  <c r="F197" i="15"/>
  <c r="H201" i="17"/>
  <c r="D5" i="18" s="1"/>
  <c r="C38" i="23" s="1"/>
  <c r="E197" i="15"/>
  <c r="J205" i="17"/>
  <c r="I205" i="17"/>
  <c r="E9" i="18" s="1"/>
  <c r="D42" i="23" s="1"/>
  <c r="H204" i="11"/>
  <c r="J204" i="17"/>
  <c r="I204" i="17"/>
  <c r="E8" i="18" s="1"/>
  <c r="D41" i="23" s="1"/>
  <c r="J202" i="17"/>
  <c r="I202" i="17"/>
  <c r="E6" i="18" s="1"/>
  <c r="D39" i="23" s="1"/>
  <c r="J203" i="15"/>
  <c r="F7" i="16" s="1"/>
  <c r="E33" i="23" s="1"/>
  <c r="I203" i="15"/>
  <c r="E7" i="16" s="1"/>
  <c r="D33" i="23" s="1"/>
  <c r="J204" i="15"/>
  <c r="F8" i="16" s="1"/>
  <c r="E34" i="23" s="1"/>
  <c r="J202" i="11"/>
  <c r="F6" i="12" s="1"/>
  <c r="E17" i="23" s="1"/>
  <c r="I202" i="11"/>
  <c r="I204" i="15" l="1"/>
  <c r="E8" i="16" s="1"/>
  <c r="D34" i="23" s="1"/>
  <c r="J201" i="15"/>
  <c r="F5" i="16" s="1"/>
  <c r="E31" i="23" s="1"/>
  <c r="I201" i="13"/>
  <c r="E5" i="14" s="1"/>
  <c r="D24" i="23" s="1"/>
  <c r="J201" i="13"/>
  <c r="K201" i="13" s="1"/>
  <c r="G5" i="14" s="1"/>
  <c r="F24" i="23" s="1"/>
  <c r="I203" i="17"/>
  <c r="E7" i="18" s="1"/>
  <c r="D40" i="23" s="1"/>
  <c r="J203" i="17"/>
  <c r="K203" i="17" s="1"/>
  <c r="G7" i="18" s="1"/>
  <c r="F40" i="23" s="1"/>
  <c r="I201" i="17"/>
  <c r="E5" i="18" s="1"/>
  <c r="D38" i="23" s="1"/>
  <c r="D5" i="12"/>
  <c r="C16" i="23" s="1"/>
  <c r="E6" i="12"/>
  <c r="D17" i="23" s="1"/>
  <c r="D8" i="12"/>
  <c r="C19" i="23" s="1"/>
  <c r="D9" i="12"/>
  <c r="C20" i="23" s="1"/>
  <c r="J205" i="11"/>
  <c r="I205" i="11"/>
  <c r="E9" i="12" s="1"/>
  <c r="D20" i="23" s="1"/>
  <c r="J201" i="17"/>
  <c r="F5" i="18" s="1"/>
  <c r="E38" i="23" s="1"/>
  <c r="J202" i="15"/>
  <c r="F6" i="16" s="1"/>
  <c r="E32" i="23" s="1"/>
  <c r="J202" i="13"/>
  <c r="F6" i="14" s="1"/>
  <c r="E25" i="23" s="1"/>
  <c r="I203" i="13"/>
  <c r="E7" i="14" s="1"/>
  <c r="D26" i="23" s="1"/>
  <c r="D6" i="14"/>
  <c r="C25" i="23" s="1"/>
  <c r="I204" i="13"/>
  <c r="E8" i="14" s="1"/>
  <c r="D27" i="23" s="1"/>
  <c r="J203" i="13"/>
  <c r="F7" i="14" s="1"/>
  <c r="E26" i="23" s="1"/>
  <c r="J204" i="13"/>
  <c r="K204" i="13" s="1"/>
  <c r="G8" i="14" s="1"/>
  <c r="F27" i="23" s="1"/>
  <c r="K205" i="17"/>
  <c r="G9" i="18" s="1"/>
  <c r="F42" i="23" s="1"/>
  <c r="F9" i="18"/>
  <c r="E42" i="23" s="1"/>
  <c r="I204" i="11"/>
  <c r="I201" i="15"/>
  <c r="E5" i="16" s="1"/>
  <c r="D31" i="23" s="1"/>
  <c r="I202" i="15"/>
  <c r="E6" i="16" s="1"/>
  <c r="D32" i="23" s="1"/>
  <c r="K202" i="17"/>
  <c r="G6" i="18" s="1"/>
  <c r="F39" i="23" s="1"/>
  <c r="F6" i="18"/>
  <c r="E39" i="23" s="1"/>
  <c r="K204" i="17"/>
  <c r="G8" i="18" s="1"/>
  <c r="F41" i="23" s="1"/>
  <c r="F8" i="18"/>
  <c r="E41" i="23" s="1"/>
  <c r="I201" i="11"/>
  <c r="K203" i="15"/>
  <c r="G7" i="16" s="1"/>
  <c r="F33" i="23" s="1"/>
  <c r="B23" i="16"/>
  <c r="K204" i="15"/>
  <c r="G8" i="16" s="1"/>
  <c r="F34" i="23" s="1"/>
  <c r="B24" i="16"/>
  <c r="J201" i="11"/>
  <c r="J204" i="11"/>
  <c r="J203" i="11"/>
  <c r="K202" i="11"/>
  <c r="N194" i="9"/>
  <c r="M194" i="9"/>
  <c r="L194" i="9"/>
  <c r="K194" i="9"/>
  <c r="J194" i="9"/>
  <c r="I194" i="9"/>
  <c r="H194" i="9"/>
  <c r="G194" i="9"/>
  <c r="F194" i="9"/>
  <c r="E194" i="9"/>
  <c r="D194" i="9"/>
  <c r="C194" i="9"/>
  <c r="O14" i="9"/>
  <c r="N14" i="9"/>
  <c r="N195" i="9" s="1"/>
  <c r="M14" i="9"/>
  <c r="M195" i="9" s="1"/>
  <c r="M196" i="9" s="1"/>
  <c r="M197" i="9" s="1"/>
  <c r="L14" i="9"/>
  <c r="L195" i="9" s="1"/>
  <c r="K14" i="9"/>
  <c r="K195" i="9" s="1"/>
  <c r="J14" i="9"/>
  <c r="J195" i="9" s="1"/>
  <c r="I14" i="9"/>
  <c r="I195" i="9" s="1"/>
  <c r="I196" i="9" s="1"/>
  <c r="H14" i="9"/>
  <c r="H195" i="9" s="1"/>
  <c r="G14" i="9"/>
  <c r="G195" i="9" s="1"/>
  <c r="F14" i="9"/>
  <c r="F195" i="9" s="1"/>
  <c r="E14" i="9"/>
  <c r="E195" i="9" s="1"/>
  <c r="E196" i="9" s="1"/>
  <c r="D14" i="9"/>
  <c r="D195" i="9" s="1"/>
  <c r="C14" i="9"/>
  <c r="C195" i="9" s="1"/>
  <c r="B21" i="16" l="1"/>
  <c r="C21" i="16" s="1"/>
  <c r="K201" i="15"/>
  <c r="G5" i="16" s="1"/>
  <c r="F31" i="23" s="1"/>
  <c r="F5" i="14"/>
  <c r="E24" i="23" s="1"/>
  <c r="F7" i="18"/>
  <c r="E40" i="23" s="1"/>
  <c r="M21" i="16"/>
  <c r="K202" i="15"/>
  <c r="G6" i="16" s="1"/>
  <c r="F32" i="23" s="1"/>
  <c r="M23" i="16"/>
  <c r="L23" i="16"/>
  <c r="L24" i="16"/>
  <c r="M24" i="16"/>
  <c r="F24" i="16"/>
  <c r="J24" i="16"/>
  <c r="G24" i="16"/>
  <c r="K24" i="16"/>
  <c r="E24" i="16"/>
  <c r="D24" i="16"/>
  <c r="H24" i="16"/>
  <c r="C24" i="16"/>
  <c r="I24" i="16"/>
  <c r="B27" i="18"/>
  <c r="K203" i="13"/>
  <c r="G7" i="14" s="1"/>
  <c r="F26" i="23" s="1"/>
  <c r="K202" i="13"/>
  <c r="G6" i="14" s="1"/>
  <c r="F25" i="23" s="1"/>
  <c r="G6" i="12"/>
  <c r="F17" i="23" s="1"/>
  <c r="E5" i="12"/>
  <c r="D16" i="23" s="1"/>
  <c r="F7" i="12"/>
  <c r="E8" i="12"/>
  <c r="D19" i="23" s="1"/>
  <c r="F9" i="12"/>
  <c r="E20" i="23" s="1"/>
  <c r="K205" i="11"/>
  <c r="G9" i="12" s="1"/>
  <c r="F20" i="23" s="1"/>
  <c r="K201" i="11"/>
  <c r="F5" i="12"/>
  <c r="E16" i="23" s="1"/>
  <c r="K204" i="11"/>
  <c r="F8" i="12"/>
  <c r="E19" i="23" s="1"/>
  <c r="K201" i="17"/>
  <c r="G5" i="18" s="1"/>
  <c r="F38" i="23" s="1"/>
  <c r="B22" i="16"/>
  <c r="F8" i="14"/>
  <c r="E27" i="23" s="1"/>
  <c r="K203" i="11"/>
  <c r="C196" i="9"/>
  <c r="G196" i="9"/>
  <c r="H202" i="9" s="1"/>
  <c r="D6" i="10" s="1"/>
  <c r="C9" i="23" s="1"/>
  <c r="F196" i="9"/>
  <c r="F197" i="9" s="1"/>
  <c r="K196" i="9"/>
  <c r="K197" i="9" s="1"/>
  <c r="O195" i="9"/>
  <c r="O196" i="9" s="1"/>
  <c r="O197" i="9" s="1"/>
  <c r="B23" i="18"/>
  <c r="B26" i="18"/>
  <c r="B24" i="18"/>
  <c r="B22" i="14"/>
  <c r="B24" i="14"/>
  <c r="B23" i="14"/>
  <c r="B21" i="12"/>
  <c r="I197" i="9"/>
  <c r="J196" i="9"/>
  <c r="J197" i="9" s="1"/>
  <c r="N196" i="9"/>
  <c r="N197" i="9" s="1"/>
  <c r="J21" i="16"/>
  <c r="E23" i="16"/>
  <c r="G23" i="16"/>
  <c r="J23" i="16"/>
  <c r="H23" i="16"/>
  <c r="C23" i="16"/>
  <c r="F23" i="16"/>
  <c r="D23" i="16"/>
  <c r="I23" i="16"/>
  <c r="K23" i="16"/>
  <c r="D196" i="9"/>
  <c r="H196" i="9"/>
  <c r="H197" i="9" s="1"/>
  <c r="L196" i="9"/>
  <c r="L197" i="9" s="1"/>
  <c r="E197" i="9"/>
  <c r="B25" i="18" l="1"/>
  <c r="M25" i="18" s="1"/>
  <c r="L21" i="16"/>
  <c r="I21" i="16"/>
  <c r="D21" i="16"/>
  <c r="G21" i="16"/>
  <c r="F21" i="16"/>
  <c r="E21" i="16"/>
  <c r="H21" i="16"/>
  <c r="K21" i="16"/>
  <c r="J23" i="18"/>
  <c r="L23" i="18"/>
  <c r="M23" i="18"/>
  <c r="B22" i="12"/>
  <c r="G22" i="12" s="1"/>
  <c r="E18" i="23"/>
  <c r="K22" i="16"/>
  <c r="L22" i="16"/>
  <c r="M22" i="16"/>
  <c r="M25" i="16" s="1"/>
  <c r="L10" i="22" s="1"/>
  <c r="G21" i="12"/>
  <c r="L21" i="12"/>
  <c r="M21" i="12"/>
  <c r="C21" i="12"/>
  <c r="H24" i="18"/>
  <c r="M24" i="18"/>
  <c r="L24" i="18"/>
  <c r="K26" i="18"/>
  <c r="M26" i="18"/>
  <c r="L26" i="18"/>
  <c r="L27" i="18"/>
  <c r="M27" i="18"/>
  <c r="F27" i="18"/>
  <c r="J27" i="18"/>
  <c r="I27" i="18"/>
  <c r="G27" i="18"/>
  <c r="K27" i="18"/>
  <c r="E27" i="18"/>
  <c r="D27" i="18"/>
  <c r="H27" i="18"/>
  <c r="C27" i="18"/>
  <c r="H203" i="9"/>
  <c r="H201" i="9"/>
  <c r="D5" i="10" s="1"/>
  <c r="C8" i="23" s="1"/>
  <c r="B24" i="12"/>
  <c r="H204" i="9"/>
  <c r="D8" i="10" s="1"/>
  <c r="C11" i="23" s="1"/>
  <c r="F23" i="14"/>
  <c r="M23" i="14"/>
  <c r="L23" i="14"/>
  <c r="H24" i="14"/>
  <c r="L24" i="14"/>
  <c r="M24" i="14"/>
  <c r="H22" i="14"/>
  <c r="L22" i="14"/>
  <c r="M22" i="14"/>
  <c r="G8" i="12"/>
  <c r="F19" i="23" s="1"/>
  <c r="G5" i="12"/>
  <c r="F16" i="23" s="1"/>
  <c r="G7" i="12"/>
  <c r="F18" i="23" s="1"/>
  <c r="D22" i="16"/>
  <c r="D25" i="16" s="1"/>
  <c r="C10" i="22" s="1"/>
  <c r="I22" i="16"/>
  <c r="C22" i="16"/>
  <c r="C25" i="16" s="1"/>
  <c r="B10" i="22" s="1"/>
  <c r="F22" i="16"/>
  <c r="E22" i="12"/>
  <c r="E22" i="14"/>
  <c r="C197" i="9"/>
  <c r="K24" i="18"/>
  <c r="C24" i="18"/>
  <c r="I23" i="18"/>
  <c r="H23" i="18"/>
  <c r="F26" i="18"/>
  <c r="E22" i="16"/>
  <c r="G22" i="16"/>
  <c r="G25" i="16" s="1"/>
  <c r="F10" i="22" s="1"/>
  <c r="J22" i="16"/>
  <c r="H22" i="16"/>
  <c r="K23" i="14"/>
  <c r="D23" i="14"/>
  <c r="C23" i="14"/>
  <c r="K22" i="14"/>
  <c r="I23" i="14"/>
  <c r="B25" i="14"/>
  <c r="I25" i="14" s="1"/>
  <c r="I21" i="12"/>
  <c r="B23" i="12"/>
  <c r="G23" i="12" s="1"/>
  <c r="G197" i="9"/>
  <c r="K21" i="12"/>
  <c r="C22" i="14"/>
  <c r="E23" i="14"/>
  <c r="G23" i="14"/>
  <c r="J23" i="14"/>
  <c r="H23" i="14"/>
  <c r="J21" i="12"/>
  <c r="I22" i="12"/>
  <c r="J25" i="16"/>
  <c r="I10" i="22" s="1"/>
  <c r="G24" i="14"/>
  <c r="J24" i="14"/>
  <c r="C24" i="14"/>
  <c r="D24" i="14"/>
  <c r="K24" i="14"/>
  <c r="E26" i="18"/>
  <c r="D26" i="18"/>
  <c r="I26" i="18"/>
  <c r="J26" i="18"/>
  <c r="G26" i="18"/>
  <c r="H26" i="18"/>
  <c r="F24" i="18"/>
  <c r="C23" i="18"/>
  <c r="G24" i="18"/>
  <c r="D24" i="18"/>
  <c r="F23" i="18"/>
  <c r="G23" i="18"/>
  <c r="E24" i="18"/>
  <c r="K23" i="18"/>
  <c r="E23" i="18"/>
  <c r="I24" i="18"/>
  <c r="J24" i="18"/>
  <c r="D23" i="18"/>
  <c r="G22" i="14"/>
  <c r="D22" i="14"/>
  <c r="J22" i="14"/>
  <c r="F22" i="14"/>
  <c r="I22" i="14"/>
  <c r="E24" i="14"/>
  <c r="F24" i="14"/>
  <c r="I24" i="14"/>
  <c r="F21" i="12"/>
  <c r="E21" i="12"/>
  <c r="D21" i="12"/>
  <c r="H21" i="12"/>
  <c r="B20" i="12"/>
  <c r="H205" i="9"/>
  <c r="D9" i="10" s="1"/>
  <c r="C12" i="23" s="1"/>
  <c r="D7" i="10"/>
  <c r="C10" i="23" s="1"/>
  <c r="D197" i="9"/>
  <c r="J202" i="9"/>
  <c r="I202" i="9"/>
  <c r="E6" i="10" s="1"/>
  <c r="D9" i="23" s="1"/>
  <c r="J203" i="9"/>
  <c r="D14" i="1"/>
  <c r="E14" i="1"/>
  <c r="F14" i="1"/>
  <c r="G14" i="1"/>
  <c r="H14" i="1"/>
  <c r="I14" i="1"/>
  <c r="J14" i="1"/>
  <c r="K14" i="1"/>
  <c r="L14" i="1"/>
  <c r="M14" i="1"/>
  <c r="N14" i="1"/>
  <c r="C14" i="1"/>
  <c r="E25" i="18" l="1"/>
  <c r="E28" i="18" s="1"/>
  <c r="D11" i="22" s="1"/>
  <c r="K25" i="18"/>
  <c r="K28" i="18" s="1"/>
  <c r="J11" i="22" s="1"/>
  <c r="G25" i="18"/>
  <c r="L25" i="18"/>
  <c r="L28" i="18" s="1"/>
  <c r="K11" i="22" s="1"/>
  <c r="J25" i="18"/>
  <c r="J28" i="18" s="1"/>
  <c r="I11" i="22" s="1"/>
  <c r="F25" i="18"/>
  <c r="F28" i="18" s="1"/>
  <c r="E11" i="22" s="1"/>
  <c r="D25" i="18"/>
  <c r="D28" i="18" s="1"/>
  <c r="C11" i="22" s="1"/>
  <c r="C25" i="18"/>
  <c r="H25" i="18"/>
  <c r="I25" i="18"/>
  <c r="I28" i="18" s="1"/>
  <c r="H11" i="22" s="1"/>
  <c r="C26" i="18"/>
  <c r="L25" i="16"/>
  <c r="K10" i="22" s="1"/>
  <c r="I25" i="16"/>
  <c r="H10" i="22" s="1"/>
  <c r="F25" i="16"/>
  <c r="E10" i="22" s="1"/>
  <c r="H25" i="16"/>
  <c r="G10" i="22" s="1"/>
  <c r="K25" i="16"/>
  <c r="J10" i="22" s="1"/>
  <c r="E25" i="16"/>
  <c r="D10" i="22" s="1"/>
  <c r="K22" i="12"/>
  <c r="G28" i="18"/>
  <c r="F11" i="22" s="1"/>
  <c r="F22" i="12"/>
  <c r="D22" i="12"/>
  <c r="H22" i="12"/>
  <c r="J22" i="12"/>
  <c r="J204" i="9"/>
  <c r="F8" i="10" s="1"/>
  <c r="E11" i="23" s="1"/>
  <c r="H28" i="18"/>
  <c r="G11" i="22" s="1"/>
  <c r="I201" i="9"/>
  <c r="E5" i="10" s="1"/>
  <c r="D8" i="23" s="1"/>
  <c r="L23" i="12"/>
  <c r="M23" i="12"/>
  <c r="C23" i="12"/>
  <c r="M22" i="12"/>
  <c r="L22" i="12"/>
  <c r="C22" i="12"/>
  <c r="M28" i="18"/>
  <c r="L11" i="22" s="1"/>
  <c r="J201" i="9"/>
  <c r="F5" i="10" s="1"/>
  <c r="E8" i="23" s="1"/>
  <c r="M20" i="12"/>
  <c r="L20" i="12"/>
  <c r="C20" i="12"/>
  <c r="M24" i="12"/>
  <c r="L24" i="12"/>
  <c r="E24" i="12"/>
  <c r="I24" i="12"/>
  <c r="C24" i="12"/>
  <c r="F24" i="12"/>
  <c r="J24" i="12"/>
  <c r="G24" i="12"/>
  <c r="K24" i="12"/>
  <c r="D24" i="12"/>
  <c r="H24" i="12"/>
  <c r="F25" i="14"/>
  <c r="F26" i="14" s="1"/>
  <c r="E9" i="22" s="1"/>
  <c r="M25" i="14"/>
  <c r="M26" i="14" s="1"/>
  <c r="L9" i="22" s="1"/>
  <c r="L25" i="14"/>
  <c r="L26" i="14" s="1"/>
  <c r="K9" i="22" s="1"/>
  <c r="D23" i="12"/>
  <c r="E25" i="14"/>
  <c r="E26" i="14" s="1"/>
  <c r="D9" i="22" s="1"/>
  <c r="J25" i="14"/>
  <c r="J26" i="14" s="1"/>
  <c r="I9" i="22" s="1"/>
  <c r="D25" i="14"/>
  <c r="D26" i="14" s="1"/>
  <c r="C9" i="22" s="1"/>
  <c r="H25" i="14"/>
  <c r="H26" i="14" s="1"/>
  <c r="G9" i="22" s="1"/>
  <c r="K25" i="14"/>
  <c r="K26" i="14" s="1"/>
  <c r="J9" i="22" s="1"/>
  <c r="G25" i="14"/>
  <c r="G26" i="14" s="1"/>
  <c r="F9" i="22" s="1"/>
  <c r="C25" i="14"/>
  <c r="C26" i="14" s="1"/>
  <c r="B9" i="22" s="1"/>
  <c r="H23" i="12"/>
  <c r="E23" i="12"/>
  <c r="I23" i="12"/>
  <c r="J23" i="12"/>
  <c r="F23" i="12"/>
  <c r="K23" i="12"/>
  <c r="I26" i="14"/>
  <c r="H9" i="22" s="1"/>
  <c r="I20" i="12"/>
  <c r="H20" i="12"/>
  <c r="E20" i="12"/>
  <c r="G20" i="12"/>
  <c r="J20" i="12"/>
  <c r="F20" i="12"/>
  <c r="K20" i="12"/>
  <c r="D20" i="12"/>
  <c r="I203" i="9"/>
  <c r="E7" i="10" s="1"/>
  <c r="D10" i="23" s="1"/>
  <c r="I204" i="9"/>
  <c r="E8" i="10" s="1"/>
  <c r="D11" i="23" s="1"/>
  <c r="J205" i="9"/>
  <c r="I205" i="9"/>
  <c r="E9" i="10" s="1"/>
  <c r="D12" i="23" s="1"/>
  <c r="K203" i="9"/>
  <c r="G7" i="10" s="1"/>
  <c r="F10" i="23" s="1"/>
  <c r="F7" i="10"/>
  <c r="E10" i="23" s="1"/>
  <c r="K202" i="9"/>
  <c r="G6" i="10" s="1"/>
  <c r="F9" i="23" s="1"/>
  <c r="F6" i="10"/>
  <c r="E9" i="23" s="1"/>
  <c r="O14" i="1"/>
  <c r="O195" i="1" s="1"/>
  <c r="O196" i="1" s="1"/>
  <c r="O197" i="1" s="1"/>
  <c r="K194" i="1"/>
  <c r="L194" i="1"/>
  <c r="M194" i="1"/>
  <c r="C28" i="18" l="1"/>
  <c r="B11" i="22" s="1"/>
  <c r="D25" i="12"/>
  <c r="C8" i="22" s="1"/>
  <c r="L25" i="12"/>
  <c r="K8" i="22" s="1"/>
  <c r="K201" i="9"/>
  <c r="G5" i="10" s="1"/>
  <c r="F8" i="23" s="1"/>
  <c r="K204" i="9"/>
  <c r="G8" i="10" s="1"/>
  <c r="F11" i="23" s="1"/>
  <c r="G25" i="12"/>
  <c r="F8" i="22" s="1"/>
  <c r="I25" i="12"/>
  <c r="H8" i="22" s="1"/>
  <c r="M25" i="12"/>
  <c r="L8" i="22" s="1"/>
  <c r="F25" i="12"/>
  <c r="E8" i="22" s="1"/>
  <c r="H25" i="12"/>
  <c r="G8" i="22" s="1"/>
  <c r="C25" i="12"/>
  <c r="B8" i="22" s="1"/>
  <c r="J25" i="12"/>
  <c r="I8" i="22" s="1"/>
  <c r="K25" i="12"/>
  <c r="J8" i="22" s="1"/>
  <c r="E25" i="12"/>
  <c r="D8" i="22" s="1"/>
  <c r="B26" i="10"/>
  <c r="B24" i="10"/>
  <c r="B27" i="10"/>
  <c r="F27" i="10" s="1"/>
  <c r="B25" i="10"/>
  <c r="K205" i="9"/>
  <c r="G9" i="10" s="1"/>
  <c r="F12" i="23" s="1"/>
  <c r="F9" i="10"/>
  <c r="E12" i="23" s="1"/>
  <c r="C194" i="1"/>
  <c r="C27" i="10" l="1"/>
  <c r="M27" i="10"/>
  <c r="L27" i="10"/>
  <c r="J25" i="10"/>
  <c r="M25" i="10"/>
  <c r="L25" i="10"/>
  <c r="B28" i="10"/>
  <c r="E24" i="10"/>
  <c r="L24" i="10"/>
  <c r="M24" i="10"/>
  <c r="J26" i="10"/>
  <c r="L26" i="10"/>
  <c r="M26" i="10"/>
  <c r="D25" i="10"/>
  <c r="E27" i="10"/>
  <c r="G24" i="10"/>
  <c r="F24" i="10"/>
  <c r="E26" i="10"/>
  <c r="G27" i="10"/>
  <c r="F26" i="10"/>
  <c r="D27" i="10"/>
  <c r="I27" i="10"/>
  <c r="G26" i="10"/>
  <c r="D26" i="10"/>
  <c r="I26" i="10"/>
  <c r="J27" i="10"/>
  <c r="H27" i="10"/>
  <c r="K27" i="10"/>
  <c r="K26" i="10"/>
  <c r="C26" i="10"/>
  <c r="H26" i="10"/>
  <c r="I25" i="10"/>
  <c r="I24" i="10"/>
  <c r="K25" i="10"/>
  <c r="H24" i="10"/>
  <c r="K24" i="10"/>
  <c r="C25" i="10"/>
  <c r="F25" i="10"/>
  <c r="D24" i="10"/>
  <c r="J24" i="10"/>
  <c r="H25" i="10"/>
  <c r="C24" i="10"/>
  <c r="E25" i="10"/>
  <c r="G25" i="10"/>
  <c r="K195" i="1"/>
  <c r="K196" i="1" s="1"/>
  <c r="K197" i="1" s="1"/>
  <c r="M195" i="1"/>
  <c r="M196" i="1" s="1"/>
  <c r="M197" i="1" s="1"/>
  <c r="L195" i="1"/>
  <c r="L196" i="1" s="1"/>
  <c r="L197" i="1" s="1"/>
  <c r="E194" i="1"/>
  <c r="E28" i="10" l="1"/>
  <c r="E29" i="10" s="1"/>
  <c r="D7" i="22" s="1"/>
  <c r="I28" i="10"/>
  <c r="I29" i="10" s="1"/>
  <c r="H7" i="22" s="1"/>
  <c r="M28" i="10"/>
  <c r="M29" i="10" s="1"/>
  <c r="L7" i="22" s="1"/>
  <c r="L28" i="10"/>
  <c r="L29" i="10" s="1"/>
  <c r="K7" i="22" s="1"/>
  <c r="F28" i="10"/>
  <c r="F29" i="10" s="1"/>
  <c r="E7" i="22" s="1"/>
  <c r="J28" i="10"/>
  <c r="J29" i="10" s="1"/>
  <c r="I7" i="22" s="1"/>
  <c r="C28" i="10"/>
  <c r="C29" i="10" s="1"/>
  <c r="B7" i="22" s="1"/>
  <c r="D28" i="10"/>
  <c r="D29" i="10" s="1"/>
  <c r="C7" i="22" s="1"/>
  <c r="G28" i="10"/>
  <c r="G29" i="10" s="1"/>
  <c r="F7" i="22" s="1"/>
  <c r="K28" i="10"/>
  <c r="K29" i="10" s="1"/>
  <c r="J7" i="22" s="1"/>
  <c r="H28" i="10"/>
  <c r="H29" i="10" s="1"/>
  <c r="G7" i="22" s="1"/>
  <c r="D194" i="1"/>
  <c r="F194" i="1"/>
  <c r="G194" i="1"/>
  <c r="H194" i="1"/>
  <c r="I194" i="1"/>
  <c r="J194" i="1"/>
  <c r="N194" i="1"/>
  <c r="D195" i="1"/>
  <c r="E195" i="1"/>
  <c r="F195" i="1"/>
  <c r="G195" i="1"/>
  <c r="H195" i="1"/>
  <c r="I195" i="1"/>
  <c r="J195" i="1"/>
  <c r="N195" i="1"/>
  <c r="D196" i="1" l="1"/>
  <c r="H205" i="1" s="1"/>
  <c r="J196" i="1"/>
  <c r="J197" i="1" s="1"/>
  <c r="H196" i="1"/>
  <c r="H204" i="1" s="1"/>
  <c r="F196" i="1"/>
  <c r="H203" i="1" s="1"/>
  <c r="N196" i="1"/>
  <c r="I196" i="1"/>
  <c r="G196" i="1"/>
  <c r="H202" i="1" s="1"/>
  <c r="E196" i="1"/>
  <c r="C195" i="1"/>
  <c r="H206" i="1" l="1"/>
  <c r="J205" i="1"/>
  <c r="D9" i="5"/>
  <c r="C50" i="23" s="1"/>
  <c r="I205" i="1"/>
  <c r="E9" i="5" s="1"/>
  <c r="D50" i="23" s="1"/>
  <c r="I202" i="1"/>
  <c r="D197" i="1"/>
  <c r="I203" i="1"/>
  <c r="H197" i="1"/>
  <c r="I197" i="1"/>
  <c r="G197" i="1"/>
  <c r="F197" i="1"/>
  <c r="E197" i="1"/>
  <c r="N197" i="1"/>
  <c r="C196" i="1"/>
  <c r="H201" i="1" s="1"/>
  <c r="K205" i="1" l="1"/>
  <c r="G9" i="5" s="1"/>
  <c r="F50" i="23" s="1"/>
  <c r="F9" i="5"/>
  <c r="E50" i="23" s="1"/>
  <c r="I206" i="1"/>
  <c r="D10" i="5"/>
  <c r="C51" i="23" s="1"/>
  <c r="J204" i="1"/>
  <c r="K204" i="1" s="1"/>
  <c r="I204" i="1"/>
  <c r="J202" i="1"/>
  <c r="F6" i="5" s="1"/>
  <c r="E47" i="23" s="1"/>
  <c r="J206" i="1"/>
  <c r="I201" i="1"/>
  <c r="D7" i="5"/>
  <c r="C48" i="23" s="1"/>
  <c r="J203" i="1"/>
  <c r="D8" i="5"/>
  <c r="C49" i="23" s="1"/>
  <c r="D6" i="5"/>
  <c r="C47" i="23" s="1"/>
  <c r="C197" i="1"/>
  <c r="E6" i="5"/>
  <c r="D47" i="23" s="1"/>
  <c r="B28" i="5" l="1"/>
  <c r="E10" i="5"/>
  <c r="D51" i="23" s="1"/>
  <c r="E8" i="5"/>
  <c r="D49" i="23" s="1"/>
  <c r="F10" i="5"/>
  <c r="E51" i="23" s="1"/>
  <c r="F8" i="5"/>
  <c r="B25" i="5"/>
  <c r="C25" i="5" s="1"/>
  <c r="D5" i="5"/>
  <c r="C46" i="23" s="1"/>
  <c r="J201" i="1"/>
  <c r="F5" i="5" s="1"/>
  <c r="E46" i="23" s="1"/>
  <c r="K206" i="1"/>
  <c r="K202" i="1"/>
  <c r="G6" i="5" s="1"/>
  <c r="F47" i="23" s="1"/>
  <c r="K203" i="1"/>
  <c r="G7" i="5" s="1"/>
  <c r="F48" i="23" s="1"/>
  <c r="F7" i="5"/>
  <c r="E48" i="23" s="1"/>
  <c r="E7" i="5"/>
  <c r="D48" i="23" s="1"/>
  <c r="E5" i="5"/>
  <c r="D46" i="23" s="1"/>
  <c r="J25" i="5" l="1"/>
  <c r="B27" i="5"/>
  <c r="E49" i="23"/>
  <c r="D28" i="5"/>
  <c r="H28" i="5"/>
  <c r="L28" i="5"/>
  <c r="E28" i="5"/>
  <c r="I28" i="5"/>
  <c r="M28" i="5"/>
  <c r="C28" i="5"/>
  <c r="F28" i="5"/>
  <c r="J28" i="5"/>
  <c r="G28" i="5"/>
  <c r="K28" i="5"/>
  <c r="B29" i="5"/>
  <c r="G8" i="5"/>
  <c r="F49" i="23" s="1"/>
  <c r="G10" i="5"/>
  <c r="F51" i="23" s="1"/>
  <c r="I25" i="5"/>
  <c r="M25" i="5"/>
  <c r="L25" i="5"/>
  <c r="G25" i="5"/>
  <c r="D25" i="5"/>
  <c r="F25" i="5"/>
  <c r="E25" i="5"/>
  <c r="K25" i="5"/>
  <c r="H25" i="5"/>
  <c r="K201" i="1"/>
  <c r="G5" i="5" s="1"/>
  <c r="F46" i="23" s="1"/>
  <c r="B24" i="5"/>
  <c r="C24" i="5" s="1"/>
  <c r="B26" i="5"/>
  <c r="F29" i="5" l="1"/>
  <c r="J29" i="5"/>
  <c r="C29" i="5"/>
  <c r="E29" i="5"/>
  <c r="G29" i="5"/>
  <c r="K29" i="5"/>
  <c r="I29" i="5"/>
  <c r="D29" i="5"/>
  <c r="H29" i="5"/>
  <c r="L29" i="5"/>
  <c r="M29" i="5"/>
  <c r="D26" i="5"/>
  <c r="H26" i="5"/>
  <c r="L26" i="5"/>
  <c r="K26" i="5"/>
  <c r="C26" i="5"/>
  <c r="E26" i="5"/>
  <c r="I26" i="5"/>
  <c r="M26" i="5"/>
  <c r="F26" i="5"/>
  <c r="J26" i="5"/>
  <c r="G26" i="5"/>
  <c r="F27" i="5"/>
  <c r="J27" i="5"/>
  <c r="M27" i="5"/>
  <c r="G27" i="5"/>
  <c r="K27" i="5"/>
  <c r="I27" i="5"/>
  <c r="D27" i="5"/>
  <c r="H27" i="5"/>
  <c r="L27" i="5"/>
  <c r="C27" i="5"/>
  <c r="E27" i="5"/>
  <c r="D24" i="5"/>
  <c r="M24" i="5"/>
  <c r="L24" i="5"/>
  <c r="F24" i="5"/>
  <c r="I24" i="5"/>
  <c r="J24" i="5"/>
  <c r="E24" i="5"/>
  <c r="K24" i="5"/>
  <c r="H24" i="5"/>
  <c r="G24" i="5"/>
  <c r="G30" i="5" l="1"/>
  <c r="F12" i="22" s="1"/>
  <c r="M30" i="5"/>
  <c r="L12" i="22" s="1"/>
  <c r="E30" i="5"/>
  <c r="D12" i="22" s="1"/>
  <c r="C30" i="5"/>
  <c r="B12" i="22" s="1"/>
  <c r="J30" i="5"/>
  <c r="I12" i="22" s="1"/>
  <c r="I30" i="5"/>
  <c r="H12" i="22" s="1"/>
  <c r="D30" i="5"/>
  <c r="C12" i="22" s="1"/>
  <c r="K30" i="5"/>
  <c r="J12" i="22" s="1"/>
  <c r="F30" i="5"/>
  <c r="E12" i="22" s="1"/>
  <c r="H30" i="5"/>
  <c r="G12" i="22" s="1"/>
  <c r="L30" i="5"/>
  <c r="K12" i="22" s="1"/>
</calcChain>
</file>

<file path=xl/sharedStrings.xml><?xml version="1.0" encoding="utf-8"?>
<sst xmlns="http://schemas.openxmlformats.org/spreadsheetml/2006/main" count="1210" uniqueCount="451">
  <si>
    <t>CO1</t>
  </si>
  <si>
    <t>CO2</t>
  </si>
  <si>
    <t>CO3</t>
  </si>
  <si>
    <t>CO4</t>
  </si>
  <si>
    <t>No. of Students attained CO</t>
  </si>
  <si>
    <t>PO3</t>
  </si>
  <si>
    <t>PO1</t>
  </si>
  <si>
    <t>PO2</t>
  </si>
  <si>
    <t>C01</t>
  </si>
  <si>
    <t>C02</t>
  </si>
  <si>
    <t>C03</t>
  </si>
  <si>
    <t>C04</t>
  </si>
  <si>
    <t>PO4</t>
  </si>
  <si>
    <t>PO5</t>
  </si>
  <si>
    <t>Level</t>
  </si>
  <si>
    <t>Internals</t>
  </si>
  <si>
    <t xml:space="preserve">CO </t>
  </si>
  <si>
    <t>Percentage</t>
  </si>
  <si>
    <t>Final CO Attainment</t>
  </si>
  <si>
    <t>Marks</t>
  </si>
  <si>
    <t>Question number</t>
  </si>
  <si>
    <t>Course outcome</t>
  </si>
  <si>
    <t>Maximum marks</t>
  </si>
  <si>
    <t xml:space="preserve">LEVEL  </t>
  </si>
  <si>
    <t>3-Substantial</t>
  </si>
  <si>
    <t>2-Moderate</t>
  </si>
  <si>
    <t>1-Slight</t>
  </si>
  <si>
    <t>"-" No Co-relation</t>
  </si>
  <si>
    <t xml:space="preserve"> ATTAINMENT</t>
  </si>
  <si>
    <t>Final CO</t>
  </si>
  <si>
    <t>Average</t>
  </si>
  <si>
    <t>CO 1</t>
  </si>
  <si>
    <t>CO 2</t>
  </si>
  <si>
    <t>CO 3</t>
  </si>
  <si>
    <t>CO 4</t>
  </si>
  <si>
    <t>Percent</t>
  </si>
  <si>
    <t xml:space="preserve">Total Preparatory Exam </t>
  </si>
  <si>
    <t>Section A</t>
  </si>
  <si>
    <t>Section B</t>
  </si>
  <si>
    <t>Sec-C</t>
  </si>
  <si>
    <t xml:space="preserve">External Exam </t>
  </si>
  <si>
    <t>R V Institute of Management</t>
  </si>
  <si>
    <t xml:space="preserve">CA 17, 26 Main, 36th Cross, 4th T Block, Jayanagar, </t>
  </si>
  <si>
    <t>Bengaluru, Karnataka  560 041</t>
  </si>
  <si>
    <t xml:space="preserve">Semester Period : </t>
  </si>
  <si>
    <t>Course Code:</t>
  </si>
  <si>
    <t>Course Name:</t>
  </si>
  <si>
    <t xml:space="preserve">Sem/Dev: </t>
  </si>
  <si>
    <t>No. of students attended</t>
  </si>
  <si>
    <t>PO6</t>
  </si>
  <si>
    <t>PO7</t>
  </si>
  <si>
    <t>PO8</t>
  </si>
  <si>
    <t>PO9</t>
  </si>
  <si>
    <t xml:space="preserve"> CO Attainment percentage</t>
  </si>
  <si>
    <t>Student Reg. No</t>
  </si>
  <si>
    <t>Student Name</t>
  </si>
  <si>
    <t>Name of the Course Teacher:</t>
  </si>
  <si>
    <t>Course Outcome Report</t>
  </si>
  <si>
    <t>C05</t>
  </si>
  <si>
    <t>CO5</t>
  </si>
  <si>
    <t>CO 5</t>
  </si>
  <si>
    <t>CO6</t>
  </si>
  <si>
    <t>CO 6</t>
  </si>
  <si>
    <t>C06</t>
  </si>
  <si>
    <t>SUBJECT</t>
  </si>
  <si>
    <t>Preparatory Exam</t>
  </si>
  <si>
    <t>I / ABC</t>
  </si>
  <si>
    <t>PO10</t>
  </si>
  <si>
    <t>PO11</t>
  </si>
  <si>
    <t>Final CO-PO Attainment -Batch-2018-20  1st Semester</t>
  </si>
  <si>
    <t>MB197601</t>
  </si>
  <si>
    <r>
      <rPr>
        <sz val="10"/>
        <rFont val="Times New Roman"/>
        <family val="1"/>
      </rPr>
      <t>AAKANKSHA RAO BS</t>
    </r>
  </si>
  <si>
    <t>MB197602</t>
  </si>
  <si>
    <r>
      <rPr>
        <sz val="10"/>
        <rFont val="Times New Roman"/>
        <family val="1"/>
      </rPr>
      <t>ABHAY PAI</t>
    </r>
  </si>
  <si>
    <t>MB197603</t>
  </si>
  <si>
    <r>
      <rPr>
        <sz val="10"/>
        <rFont val="Times New Roman"/>
        <family val="1"/>
      </rPr>
      <t>ABHISHEK HATTI</t>
    </r>
  </si>
  <si>
    <t>MB197604</t>
  </si>
  <si>
    <r>
      <rPr>
        <sz val="10"/>
        <rFont val="Times New Roman"/>
        <family val="1"/>
      </rPr>
      <t>ABHISHEK JAGADISH JOSHI</t>
    </r>
  </si>
  <si>
    <t>MB197605</t>
  </si>
  <si>
    <r>
      <rPr>
        <sz val="10"/>
        <rFont val="Times New Roman"/>
        <family val="1"/>
      </rPr>
      <t>ABHISHEK VIJAYKUMAR LAKKUNDI</t>
    </r>
  </si>
  <si>
    <t>MB197606</t>
  </si>
  <si>
    <r>
      <rPr>
        <sz val="10"/>
        <rFont val="Times New Roman"/>
        <family val="1"/>
      </rPr>
      <t>AISHWARYA RK</t>
    </r>
  </si>
  <si>
    <t>MB197607</t>
  </si>
  <si>
    <r>
      <rPr>
        <sz val="10"/>
        <rFont val="Times New Roman"/>
        <family val="1"/>
      </rPr>
      <t>AKASH ROSARIO</t>
    </r>
  </si>
  <si>
    <t>MB197608</t>
  </si>
  <si>
    <r>
      <rPr>
        <sz val="10"/>
        <rFont val="Times New Roman"/>
        <family val="1"/>
      </rPr>
      <t>AKSHATHA BOPAIAH M</t>
    </r>
  </si>
  <si>
    <t>MB197609</t>
  </si>
  <si>
    <r>
      <rPr>
        <sz val="10"/>
        <rFont val="Times New Roman"/>
        <family val="1"/>
      </rPr>
      <t>AKSHATHA K M</t>
    </r>
  </si>
  <si>
    <t>MB197610</t>
  </si>
  <si>
    <r>
      <rPr>
        <sz val="10"/>
        <rFont val="Times New Roman"/>
        <family val="1"/>
      </rPr>
      <t>AKSHATHA M L</t>
    </r>
  </si>
  <si>
    <t>MB197611</t>
  </si>
  <si>
    <r>
      <rPr>
        <sz val="10"/>
        <rFont val="Times New Roman"/>
        <family val="1"/>
      </rPr>
      <t>AKSHAY KUMAR</t>
    </r>
  </si>
  <si>
    <t>MB197612</t>
  </si>
  <si>
    <r>
      <rPr>
        <sz val="10"/>
        <rFont val="Times New Roman"/>
        <family val="1"/>
      </rPr>
      <t>ALOK KRISHNA HEGDE</t>
    </r>
  </si>
  <si>
    <t>MB197613</t>
  </si>
  <si>
    <r>
      <rPr>
        <sz val="10"/>
        <rFont val="Times New Roman"/>
        <family val="1"/>
      </rPr>
      <t>AMOGH ASHOK NIMBARGI</t>
    </r>
  </si>
  <si>
    <t>MB197614</t>
  </si>
  <si>
    <r>
      <rPr>
        <sz val="10"/>
        <rFont val="Times New Roman"/>
        <family val="1"/>
      </rPr>
      <t>ANANT BAJPAI</t>
    </r>
  </si>
  <si>
    <t>MB197615</t>
  </si>
  <si>
    <r>
      <rPr>
        <sz val="10"/>
        <rFont val="Times New Roman"/>
        <family val="1"/>
      </rPr>
      <t>ANIRUDH YS</t>
    </r>
  </si>
  <si>
    <t>MB197616</t>
  </si>
  <si>
    <r>
      <rPr>
        <sz val="10"/>
        <rFont val="Times New Roman"/>
        <family val="1"/>
      </rPr>
      <t>ANJALI T M</t>
    </r>
  </si>
  <si>
    <t>MB197617</t>
  </si>
  <si>
    <r>
      <rPr>
        <sz val="10"/>
        <rFont val="Times New Roman"/>
        <family val="1"/>
      </rPr>
      <t>ARCHANA V</t>
    </r>
  </si>
  <si>
    <t>MB197618</t>
  </si>
  <si>
    <r>
      <rPr>
        <sz val="10"/>
        <rFont val="Times New Roman"/>
        <family val="1"/>
      </rPr>
      <t>ARUN RAVEENDRA BHAT</t>
    </r>
  </si>
  <si>
    <t>MB197619</t>
  </si>
  <si>
    <r>
      <rPr>
        <sz val="10"/>
        <rFont val="Times New Roman"/>
        <family val="1"/>
      </rPr>
      <t>ASHWATHI S</t>
    </r>
  </si>
  <si>
    <t>MB197620</t>
  </si>
  <si>
    <r>
      <rPr>
        <sz val="10"/>
        <rFont val="Times New Roman"/>
        <family val="1"/>
      </rPr>
      <t>ATHRI D A</t>
    </r>
  </si>
  <si>
    <t>MB197621</t>
  </si>
  <si>
    <r>
      <rPr>
        <sz val="10"/>
        <rFont val="Times New Roman"/>
        <family val="1"/>
      </rPr>
      <t>AYUSHI ANAND</t>
    </r>
  </si>
  <si>
    <t>MB197622</t>
  </si>
  <si>
    <r>
      <rPr>
        <sz val="10"/>
        <rFont val="Times New Roman"/>
        <family val="1"/>
      </rPr>
      <t>B VASAVI</t>
    </r>
  </si>
  <si>
    <t>MB197623</t>
  </si>
  <si>
    <r>
      <rPr>
        <sz val="10"/>
        <rFont val="Times New Roman"/>
        <family val="1"/>
      </rPr>
      <t>BALACHANDRA ADIGA</t>
    </r>
  </si>
  <si>
    <t>MB197624</t>
  </si>
  <si>
    <r>
      <rPr>
        <sz val="10"/>
        <rFont val="Times New Roman"/>
        <family val="1"/>
      </rPr>
      <t>BALAJI RAJ V T</t>
    </r>
  </si>
  <si>
    <t>MB197625</t>
  </si>
  <si>
    <r>
      <rPr>
        <sz val="10"/>
        <rFont val="Times New Roman"/>
        <family val="1"/>
      </rPr>
      <t>BHARATH GOWDA M R</t>
    </r>
  </si>
  <si>
    <t>MB197626</t>
  </si>
  <si>
    <r>
      <rPr>
        <sz val="10"/>
        <rFont val="Times New Roman"/>
        <family val="1"/>
      </rPr>
      <t>BHARATH KIRAN D V</t>
    </r>
  </si>
  <si>
    <t>MB197627</t>
  </si>
  <si>
    <t>MB197628</t>
  </si>
  <si>
    <r>
      <rPr>
        <sz val="10"/>
        <rFont val="Times New Roman"/>
        <family val="1"/>
      </rPr>
      <t>BHARGAVI</t>
    </r>
  </si>
  <si>
    <t>MB197629</t>
  </si>
  <si>
    <r>
      <rPr>
        <sz val="10"/>
        <rFont val="Times New Roman"/>
        <family val="1"/>
      </rPr>
      <t>BHUMIKA S J</t>
    </r>
  </si>
  <si>
    <t>MB197630</t>
  </si>
  <si>
    <r>
      <rPr>
        <sz val="10"/>
        <rFont val="Times New Roman"/>
        <family val="1"/>
      </rPr>
      <t>BINDU PRIYA</t>
    </r>
  </si>
  <si>
    <t>MB197631</t>
  </si>
  <si>
    <r>
      <rPr>
        <sz val="10"/>
        <rFont val="Times New Roman"/>
        <family val="1"/>
      </rPr>
      <t>C RAVIKUMAR</t>
    </r>
  </si>
  <si>
    <t>MB197632</t>
  </si>
  <si>
    <r>
      <rPr>
        <sz val="10"/>
        <rFont val="Times New Roman"/>
        <family val="1"/>
      </rPr>
      <t>CHAITRA HIREGOWDARA</t>
    </r>
  </si>
  <si>
    <t>MB197633</t>
  </si>
  <si>
    <r>
      <rPr>
        <sz val="10"/>
        <rFont val="Times New Roman"/>
        <family val="1"/>
      </rPr>
      <t>CHANDAN S</t>
    </r>
  </si>
  <si>
    <t>MB197634</t>
  </si>
  <si>
    <r>
      <rPr>
        <sz val="10"/>
        <rFont val="Times New Roman"/>
        <family val="1"/>
      </rPr>
      <t>CHERUKURI TRIVENI</t>
    </r>
  </si>
  <si>
    <t>MB197635</t>
  </si>
  <si>
    <r>
      <rPr>
        <sz val="10"/>
        <rFont val="Times New Roman"/>
        <family val="1"/>
      </rPr>
      <t>CHETAN VIJAY</t>
    </r>
  </si>
  <si>
    <t>MB197636</t>
  </si>
  <si>
    <r>
      <rPr>
        <sz val="10"/>
        <rFont val="Times New Roman"/>
        <family val="1"/>
      </rPr>
      <t>CHIRAAG M</t>
    </r>
  </si>
  <si>
    <t>MB197637</t>
  </si>
  <si>
    <r>
      <rPr>
        <sz val="10"/>
        <rFont val="Times New Roman"/>
        <family val="1"/>
      </rPr>
      <t>CLINTAN JOYAN ROCHE</t>
    </r>
  </si>
  <si>
    <t>MB197638</t>
  </si>
  <si>
    <r>
      <rPr>
        <sz val="10"/>
        <rFont val="Times New Roman"/>
        <family val="1"/>
      </rPr>
      <t>DARSHAN G</t>
    </r>
  </si>
  <si>
    <t>MB197639</t>
  </si>
  <si>
    <r>
      <rPr>
        <sz val="10"/>
        <rFont val="Times New Roman"/>
        <family val="1"/>
      </rPr>
      <t>DARSHAN TOOLAHALLI</t>
    </r>
  </si>
  <si>
    <t>MB197640</t>
  </si>
  <si>
    <r>
      <rPr>
        <sz val="10"/>
        <rFont val="Times New Roman"/>
        <family val="1"/>
      </rPr>
      <t>DEEKSHA G</t>
    </r>
  </si>
  <si>
    <t>MB197641</t>
  </si>
  <si>
    <r>
      <rPr>
        <sz val="10"/>
        <rFont val="Times New Roman"/>
        <family val="1"/>
      </rPr>
      <t>DEEKSHA K</t>
    </r>
  </si>
  <si>
    <t>MB197642</t>
  </si>
  <si>
    <r>
      <rPr>
        <sz val="10"/>
        <rFont val="Times New Roman"/>
        <family val="1"/>
      </rPr>
      <t>DEENA K</t>
    </r>
  </si>
  <si>
    <t>MB197643</t>
  </si>
  <si>
    <r>
      <rPr>
        <sz val="10"/>
        <rFont val="Times New Roman"/>
        <family val="1"/>
      </rPr>
      <t>DEEPAK DESAI</t>
    </r>
  </si>
  <si>
    <t>MB197644</t>
  </si>
  <si>
    <r>
      <rPr>
        <sz val="10"/>
        <rFont val="Times New Roman"/>
        <family val="1"/>
      </rPr>
      <t>DEEPIKA M</t>
    </r>
  </si>
  <si>
    <t>MB197645</t>
  </si>
  <si>
    <r>
      <rPr>
        <sz val="10"/>
        <rFont val="Times New Roman"/>
        <family val="1"/>
      </rPr>
      <t>DILEEP SATISH HEGDE</t>
    </r>
  </si>
  <si>
    <t>MB197646</t>
  </si>
  <si>
    <r>
      <rPr>
        <sz val="10"/>
        <rFont val="Times New Roman"/>
        <family val="1"/>
      </rPr>
      <t>DIVYA MUGADUR</t>
    </r>
  </si>
  <si>
    <t>MB197647</t>
  </si>
  <si>
    <r>
      <rPr>
        <sz val="10"/>
        <rFont val="Times New Roman"/>
        <family val="1"/>
      </rPr>
      <t>DIVYASHREE R</t>
    </r>
  </si>
  <si>
    <t>MB197648</t>
  </si>
  <si>
    <r>
      <rPr>
        <sz val="10"/>
        <rFont val="Times New Roman"/>
        <family val="1"/>
      </rPr>
      <t>GANAPATI JANARDHAN BHAT</t>
    </r>
  </si>
  <si>
    <t>MB197649</t>
  </si>
  <si>
    <r>
      <rPr>
        <sz val="10"/>
        <rFont val="Times New Roman"/>
        <family val="1"/>
      </rPr>
      <t>GOWTHAM S M</t>
    </r>
  </si>
  <si>
    <t>MB197650</t>
  </si>
  <si>
    <r>
      <rPr>
        <sz val="10"/>
        <rFont val="Times New Roman"/>
        <family val="1"/>
      </rPr>
      <t>GREESHMA G M</t>
    </r>
  </si>
  <si>
    <t>MB197651</t>
  </si>
  <si>
    <r>
      <rPr>
        <sz val="10"/>
        <rFont val="Times New Roman"/>
        <family val="1"/>
      </rPr>
      <t>GUNJAN RAJ</t>
    </r>
  </si>
  <si>
    <t>MB197652</t>
  </si>
  <si>
    <r>
      <rPr>
        <sz val="10"/>
        <rFont val="Times New Roman"/>
        <family val="1"/>
      </rPr>
      <t>GURUPRASAD R</t>
    </r>
  </si>
  <si>
    <t>MB197653</t>
  </si>
  <si>
    <r>
      <rPr>
        <sz val="10"/>
        <rFont val="Times New Roman"/>
        <family val="1"/>
      </rPr>
      <t>HARSHA N DAS</t>
    </r>
  </si>
  <si>
    <t>MB197654</t>
  </si>
  <si>
    <r>
      <rPr>
        <sz val="10"/>
        <rFont val="Times New Roman"/>
        <family val="1"/>
      </rPr>
      <t>K KRISHNAPRASAD</t>
    </r>
  </si>
  <si>
    <t>MB197655</t>
  </si>
  <si>
    <r>
      <rPr>
        <sz val="10"/>
        <rFont val="Times New Roman"/>
        <family val="1"/>
      </rPr>
      <t>K R AKSHAY</t>
    </r>
  </si>
  <si>
    <t>MB197656</t>
  </si>
  <si>
    <r>
      <rPr>
        <sz val="10"/>
        <rFont val="Times New Roman"/>
        <family val="1"/>
      </rPr>
      <t>KAMBHAM HARSHITHA</t>
    </r>
  </si>
  <si>
    <t>MB197657</t>
  </si>
  <si>
    <r>
      <rPr>
        <sz val="10"/>
        <rFont val="Times New Roman"/>
        <family val="1"/>
      </rPr>
      <t>KARAN SK</t>
    </r>
  </si>
  <si>
    <t>MB197658</t>
  </si>
  <si>
    <r>
      <rPr>
        <sz val="10"/>
        <rFont val="Times New Roman"/>
        <family val="1"/>
      </rPr>
      <t>KARTHIK AV</t>
    </r>
  </si>
  <si>
    <t>MB197659</t>
  </si>
  <si>
    <r>
      <rPr>
        <sz val="10"/>
        <rFont val="Times New Roman"/>
        <family val="1"/>
      </rPr>
      <t>KARTHIK N D</t>
    </r>
  </si>
  <si>
    <t>MB197660</t>
  </si>
  <si>
    <r>
      <rPr>
        <sz val="10"/>
        <rFont val="Times New Roman"/>
        <family val="1"/>
      </rPr>
      <t>KEERTHAN KAMATH</t>
    </r>
  </si>
  <si>
    <t>MB197661</t>
  </si>
  <si>
    <r>
      <rPr>
        <sz val="10"/>
        <rFont val="Times New Roman"/>
        <family val="1"/>
      </rPr>
      <t>KEERTI</t>
    </r>
  </si>
  <si>
    <t>MB197662</t>
  </si>
  <si>
    <r>
      <rPr>
        <sz val="10"/>
        <rFont val="Times New Roman"/>
        <family val="1"/>
      </rPr>
      <t>KESHAV ADITYA</t>
    </r>
  </si>
  <si>
    <t>MB197663</t>
  </si>
  <si>
    <r>
      <rPr>
        <sz val="10"/>
        <rFont val="Times New Roman"/>
        <family val="1"/>
      </rPr>
      <t>KRITI SHUKLA</t>
    </r>
  </si>
  <si>
    <t>MB197664</t>
  </si>
  <si>
    <r>
      <rPr>
        <sz val="10"/>
        <rFont val="Times New Roman"/>
        <family val="1"/>
      </rPr>
      <t>KUBERANAND N</t>
    </r>
  </si>
  <si>
    <t>MB197665</t>
  </si>
  <si>
    <r>
      <rPr>
        <sz val="10"/>
        <rFont val="Times New Roman"/>
        <family val="1"/>
      </rPr>
      <t>LALITHA T V</t>
    </r>
  </si>
  <si>
    <t>MB197666</t>
  </si>
  <si>
    <r>
      <rPr>
        <sz val="10"/>
        <rFont val="Times New Roman"/>
        <family val="1"/>
      </rPr>
      <t>LATHASHREE S</t>
    </r>
  </si>
  <si>
    <t>MB197667</t>
  </si>
  <si>
    <r>
      <rPr>
        <sz val="10"/>
        <rFont val="Times New Roman"/>
        <family val="1"/>
      </rPr>
      <t>LAVANYA H</t>
    </r>
  </si>
  <si>
    <t>MB197668</t>
  </si>
  <si>
    <r>
      <rPr>
        <sz val="10"/>
        <rFont val="Times New Roman"/>
        <family val="1"/>
      </rPr>
      <t>LEELAVATI B THITE</t>
    </r>
  </si>
  <si>
    <t>MB197669</t>
  </si>
  <si>
    <r>
      <rPr>
        <sz val="10"/>
        <rFont val="Times New Roman"/>
        <family val="1"/>
      </rPr>
      <t>LEENA PARIK</t>
    </r>
  </si>
  <si>
    <t>MB197670</t>
  </si>
  <si>
    <r>
      <rPr>
        <sz val="10"/>
        <rFont val="Times New Roman"/>
        <family val="1"/>
      </rPr>
      <t>LINGRAJ PATIL</t>
    </r>
  </si>
  <si>
    <t>MB197671</t>
  </si>
  <si>
    <r>
      <rPr>
        <sz val="10"/>
        <rFont val="Times New Roman"/>
        <family val="1"/>
      </rPr>
      <t>LOKESH MG</t>
    </r>
  </si>
  <si>
    <t>MB197672</t>
  </si>
  <si>
    <r>
      <rPr>
        <sz val="10"/>
        <rFont val="Times New Roman"/>
        <family val="1"/>
      </rPr>
      <t>MAHESHA S</t>
    </r>
  </si>
  <si>
    <t>MB197673</t>
  </si>
  <si>
    <r>
      <rPr>
        <sz val="10"/>
        <rFont val="Times New Roman"/>
        <family val="1"/>
      </rPr>
      <t>MALAPATI JAIPAL REDDY</t>
    </r>
  </si>
  <si>
    <t>MB197674</t>
  </si>
  <si>
    <r>
      <rPr>
        <sz val="10"/>
        <rFont val="Times New Roman"/>
        <family val="1"/>
      </rPr>
      <t>MALLIKARJUN J</t>
    </r>
  </si>
  <si>
    <t>MB197675</t>
  </si>
  <si>
    <r>
      <rPr>
        <sz val="10"/>
        <rFont val="Times New Roman"/>
        <family val="1"/>
      </rPr>
      <t>MAMATHA</t>
    </r>
  </si>
  <si>
    <t>MB197676</t>
  </si>
  <si>
    <r>
      <rPr>
        <sz val="10"/>
        <rFont val="Times New Roman"/>
        <family val="1"/>
      </rPr>
      <t>MAMATHA BHASKAR GAONKAR</t>
    </r>
  </si>
  <si>
    <t>MB197677</t>
  </si>
  <si>
    <r>
      <rPr>
        <sz val="10"/>
        <rFont val="Times New Roman"/>
        <family val="1"/>
      </rPr>
      <t>MANOJ BASAPPA KATTI</t>
    </r>
  </si>
  <si>
    <t>MB197678</t>
  </si>
  <si>
    <r>
      <rPr>
        <sz val="10"/>
        <rFont val="Times New Roman"/>
        <family val="1"/>
      </rPr>
      <t>MEGHANA R T</t>
    </r>
  </si>
  <si>
    <t>MB197679</t>
  </si>
  <si>
    <r>
      <rPr>
        <sz val="10"/>
        <rFont val="Times New Roman"/>
        <family val="1"/>
      </rPr>
      <t>MOHAN R</t>
    </r>
  </si>
  <si>
    <t>MB197680</t>
  </si>
  <si>
    <r>
      <rPr>
        <sz val="10"/>
        <rFont val="Times New Roman"/>
        <family val="1"/>
      </rPr>
      <t>MOHD ZEESHAN ATHANI</t>
    </r>
  </si>
  <si>
    <t>MB197681</t>
  </si>
  <si>
    <r>
      <rPr>
        <sz val="10"/>
        <rFont val="Times New Roman"/>
        <family val="1"/>
      </rPr>
      <t>MUZAMMIL RIHAN</t>
    </r>
  </si>
  <si>
    <t>MB197682</t>
  </si>
  <si>
    <r>
      <rPr>
        <sz val="10"/>
        <rFont val="Times New Roman"/>
        <family val="1"/>
      </rPr>
      <t>N B GOWTAMI</t>
    </r>
  </si>
  <si>
    <t>MB197683</t>
  </si>
  <si>
    <r>
      <rPr>
        <sz val="10"/>
        <rFont val="Times New Roman"/>
        <family val="1"/>
      </rPr>
      <t>NAGASHREE UMESH K</t>
    </r>
  </si>
  <si>
    <t>MB197684</t>
  </si>
  <si>
    <r>
      <rPr>
        <sz val="10"/>
        <rFont val="Times New Roman"/>
        <family val="1"/>
      </rPr>
      <t>NAMRATA S KOTUR</t>
    </r>
  </si>
  <si>
    <t>MB197685</t>
  </si>
  <si>
    <r>
      <rPr>
        <sz val="10"/>
        <rFont val="Times New Roman"/>
        <family val="1"/>
      </rPr>
      <t>NARAHARI K K</t>
    </r>
  </si>
  <si>
    <t>MB197686</t>
  </si>
  <si>
    <r>
      <rPr>
        <sz val="10"/>
        <rFont val="Times New Roman"/>
        <family val="1"/>
      </rPr>
      <t>NIKHIL K</t>
    </r>
  </si>
  <si>
    <t>MB197687</t>
  </si>
  <si>
    <r>
      <rPr>
        <sz val="10"/>
        <rFont val="Times New Roman"/>
        <family val="1"/>
      </rPr>
      <t>NIKITA L</t>
    </r>
  </si>
  <si>
    <t>MB197688</t>
  </si>
  <si>
    <r>
      <rPr>
        <sz val="10"/>
        <rFont val="Times New Roman"/>
        <family val="1"/>
      </rPr>
      <t>NIKITA M</t>
    </r>
  </si>
  <si>
    <t>MB197689</t>
  </si>
  <si>
    <t>NITHIN SHASHINDRAN</t>
  </si>
  <si>
    <t>MB197690</t>
  </si>
  <si>
    <r>
      <rPr>
        <sz val="10"/>
        <rFont val="Times New Roman"/>
        <family val="1"/>
      </rPr>
      <t>NITHIN VARMA M</t>
    </r>
  </si>
  <si>
    <t>MB197691</t>
  </si>
  <si>
    <r>
      <rPr>
        <sz val="10"/>
        <rFont val="Times New Roman"/>
        <family val="1"/>
      </rPr>
      <t>P M AMARNATH</t>
    </r>
  </si>
  <si>
    <t>MB197692</t>
  </si>
  <si>
    <r>
      <rPr>
        <sz val="10"/>
        <rFont val="Times New Roman"/>
        <family val="1"/>
      </rPr>
      <t>POOJA L</t>
    </r>
  </si>
  <si>
    <t>MB197693</t>
  </si>
  <si>
    <r>
      <rPr>
        <sz val="10"/>
        <rFont val="Times New Roman"/>
        <family val="1"/>
      </rPr>
      <t>POOJA MALLAPPA PATIL</t>
    </r>
  </si>
  <si>
    <t>MB197694</t>
  </si>
  <si>
    <r>
      <rPr>
        <sz val="10"/>
        <rFont val="Times New Roman"/>
        <family val="1"/>
      </rPr>
      <t>POORNIMA D PATIL</t>
    </r>
  </si>
  <si>
    <t>MB197695</t>
  </si>
  <si>
    <r>
      <rPr>
        <sz val="10"/>
        <rFont val="Times New Roman"/>
        <family val="1"/>
      </rPr>
      <t>PRAJEETH A GOUTHAM</t>
    </r>
  </si>
  <si>
    <t>MB197696</t>
  </si>
  <si>
    <r>
      <rPr>
        <sz val="10"/>
        <rFont val="Times New Roman"/>
        <family val="1"/>
      </rPr>
      <t>PRAJNA PRAMANIK</t>
    </r>
  </si>
  <si>
    <t>MB197697</t>
  </si>
  <si>
    <r>
      <rPr>
        <sz val="10"/>
        <rFont val="Times New Roman"/>
        <family val="1"/>
      </rPr>
      <t>PRAJNA SHETTY</t>
    </r>
  </si>
  <si>
    <t>MB197698</t>
  </si>
  <si>
    <r>
      <rPr>
        <sz val="10"/>
        <rFont val="Times New Roman"/>
        <family val="1"/>
      </rPr>
      <t>PRANAV PRAMOD KUMAR</t>
    </r>
  </si>
  <si>
    <t>MB197699</t>
  </si>
  <si>
    <r>
      <rPr>
        <sz val="10"/>
        <rFont val="Times New Roman"/>
        <family val="1"/>
      </rPr>
      <t>PRATEEK BHAT</t>
    </r>
  </si>
  <si>
    <t>MB197700</t>
  </si>
  <si>
    <r>
      <rPr>
        <sz val="10"/>
        <rFont val="Times New Roman"/>
        <family val="1"/>
      </rPr>
      <t>PRATHIKSHA PAWAR C</t>
    </r>
  </si>
  <si>
    <t>MB197701</t>
  </si>
  <si>
    <r>
      <rPr>
        <sz val="10"/>
        <rFont val="Times New Roman"/>
        <family val="1"/>
      </rPr>
      <t>PRITHVI SHANKARANARAYANA HEGDE</t>
    </r>
  </si>
  <si>
    <t>MB197702</t>
  </si>
  <si>
    <r>
      <rPr>
        <sz val="10"/>
        <rFont val="Times New Roman"/>
        <family val="1"/>
      </rPr>
      <t>PRIYANKA V MURTHY</t>
    </r>
  </si>
  <si>
    <t>MB197703</t>
  </si>
  <si>
    <r>
      <rPr>
        <sz val="10"/>
        <rFont val="Times New Roman"/>
        <family val="1"/>
      </rPr>
      <t>PRIYASHREE S</t>
    </r>
  </si>
  <si>
    <t>MB197704</t>
  </si>
  <si>
    <r>
      <rPr>
        <sz val="10"/>
        <rFont val="Times New Roman"/>
        <family val="1"/>
      </rPr>
      <t>PUSHPA PRANITHA T</t>
    </r>
  </si>
  <si>
    <t>MB197705</t>
  </si>
  <si>
    <r>
      <rPr>
        <sz val="10"/>
        <rFont val="Times New Roman"/>
        <family val="1"/>
      </rPr>
      <t>R N ROHIT</t>
    </r>
  </si>
  <si>
    <t>MB197706</t>
  </si>
  <si>
    <r>
      <rPr>
        <sz val="10"/>
        <rFont val="Times New Roman"/>
        <family val="1"/>
      </rPr>
      <t>RAHUL JADHAV M</t>
    </r>
  </si>
  <si>
    <t>MB197707</t>
  </si>
  <si>
    <r>
      <rPr>
        <sz val="10"/>
        <rFont val="Times New Roman"/>
        <family val="1"/>
      </rPr>
      <t>RAHUL NAIR H</t>
    </r>
  </si>
  <si>
    <t>MB197708</t>
  </si>
  <si>
    <r>
      <rPr>
        <sz val="10"/>
        <rFont val="Times New Roman"/>
        <family val="1"/>
      </rPr>
      <t>RAJATH S</t>
    </r>
  </si>
  <si>
    <t>MB197709</t>
  </si>
  <si>
    <r>
      <rPr>
        <sz val="10"/>
        <rFont val="Times New Roman"/>
        <family val="1"/>
      </rPr>
      <t>RAKSHITH P S</t>
    </r>
  </si>
  <si>
    <t>MB197710</t>
  </si>
  <si>
    <r>
      <rPr>
        <sz val="10"/>
        <rFont val="Times New Roman"/>
        <family val="1"/>
      </rPr>
      <t>RAMYA R</t>
    </r>
  </si>
  <si>
    <t>MB197711</t>
  </si>
  <si>
    <r>
      <rPr>
        <sz val="10"/>
        <rFont val="Times New Roman"/>
        <family val="1"/>
      </rPr>
      <t>RANJITH M N</t>
    </r>
  </si>
  <si>
    <t>MB197712</t>
  </si>
  <si>
    <r>
      <rPr>
        <sz val="10"/>
        <rFont val="Times New Roman"/>
        <family val="1"/>
      </rPr>
      <t>RASHMI</t>
    </r>
  </si>
  <si>
    <t>MB197713</t>
  </si>
  <si>
    <r>
      <rPr>
        <sz val="10"/>
        <rFont val="Times New Roman"/>
        <family val="1"/>
      </rPr>
      <t>RESHMA SUBRAY HEGDE</t>
    </r>
  </si>
  <si>
    <t>MB197714</t>
  </si>
  <si>
    <r>
      <rPr>
        <sz val="10"/>
        <rFont val="Times New Roman"/>
        <family val="1"/>
      </rPr>
      <t>S PAVAN KUMAR</t>
    </r>
  </si>
  <si>
    <t>MB197715</t>
  </si>
  <si>
    <r>
      <rPr>
        <sz val="10"/>
        <rFont val="Times New Roman"/>
        <family val="1"/>
      </rPr>
      <t>S RAJASHRI</t>
    </r>
  </si>
  <si>
    <t>MB197716</t>
  </si>
  <si>
    <r>
      <rPr>
        <sz val="10"/>
        <rFont val="Times New Roman"/>
        <family val="1"/>
      </rPr>
      <t>SAGAR MURLIDHAR DESAI</t>
    </r>
  </si>
  <si>
    <t>MB197717</t>
  </si>
  <si>
    <r>
      <rPr>
        <sz val="10"/>
        <rFont val="Times New Roman"/>
        <family val="1"/>
      </rPr>
      <t>SAHANA S GAONKAR</t>
    </r>
  </si>
  <si>
    <t>MB197718</t>
  </si>
  <si>
    <r>
      <rPr>
        <sz val="10"/>
        <rFont val="Times New Roman"/>
        <family val="1"/>
      </rPr>
      <t>SAINATH VINAYAK KULKARNI</t>
    </r>
  </si>
  <si>
    <t>MB197719</t>
  </si>
  <si>
    <r>
      <rPr>
        <sz val="10"/>
        <rFont val="Times New Roman"/>
        <family val="1"/>
      </rPr>
      <t>SALMAN PASHA</t>
    </r>
  </si>
  <si>
    <t>MB197720</t>
  </si>
  <si>
    <r>
      <rPr>
        <sz val="10"/>
        <rFont val="Times New Roman"/>
        <family val="1"/>
      </rPr>
      <t>SAMARTH M</t>
    </r>
  </si>
  <si>
    <t>MB197722</t>
  </si>
  <si>
    <r>
      <rPr>
        <sz val="10"/>
        <rFont val="Times New Roman"/>
        <family val="1"/>
      </rPr>
      <t>SANDESH SHRIDHAR SHET</t>
    </r>
  </si>
  <si>
    <t>MB197723</t>
  </si>
  <si>
    <r>
      <rPr>
        <sz val="10"/>
        <rFont val="Times New Roman"/>
        <family val="1"/>
      </rPr>
      <t>SANDESHA TIMMAYYA BHAT</t>
    </r>
  </si>
  <si>
    <t>MB197724</t>
  </si>
  <si>
    <r>
      <rPr>
        <sz val="10"/>
        <rFont val="Times New Roman"/>
        <family val="1"/>
      </rPr>
      <t>SANDESHSAVAK S</t>
    </r>
  </si>
  <si>
    <t>MB197725</t>
  </si>
  <si>
    <r>
      <rPr>
        <sz val="10"/>
        <rFont val="Times New Roman"/>
        <family val="1"/>
      </rPr>
      <t>SATHISH KUMAR Y</t>
    </r>
  </si>
  <si>
    <t>MB197726</t>
  </si>
  <si>
    <r>
      <rPr>
        <sz val="10"/>
        <rFont val="Times New Roman"/>
        <family val="1"/>
      </rPr>
      <t>SATISH REDDY Y</t>
    </r>
  </si>
  <si>
    <t>MB197727</t>
  </si>
  <si>
    <r>
      <rPr>
        <sz val="10"/>
        <rFont val="Times New Roman"/>
        <family val="1"/>
      </rPr>
      <t>SHAHISTA PARVEEN</t>
    </r>
  </si>
  <si>
    <t>MB197728</t>
  </si>
  <si>
    <r>
      <rPr>
        <sz val="10"/>
        <rFont val="Times New Roman"/>
        <family val="1"/>
      </rPr>
      <t>SHASHANK B T</t>
    </r>
  </si>
  <si>
    <t>MB197729</t>
  </si>
  <si>
    <r>
      <rPr>
        <sz val="10"/>
        <rFont val="Times New Roman"/>
        <family val="1"/>
      </rPr>
      <t>SHASHANK KHARVI</t>
    </r>
  </si>
  <si>
    <t>MB197730</t>
  </si>
  <si>
    <r>
      <rPr>
        <sz val="10"/>
        <rFont val="Times New Roman"/>
        <family val="1"/>
      </rPr>
      <t>SHASHI KIRAN</t>
    </r>
  </si>
  <si>
    <t>MB197731</t>
  </si>
  <si>
    <r>
      <rPr>
        <sz val="10"/>
        <rFont val="Times New Roman"/>
        <family val="1"/>
      </rPr>
      <t>SHASHINAGA C</t>
    </r>
  </si>
  <si>
    <t>MB197732</t>
  </si>
  <si>
    <r>
      <rPr>
        <sz val="10"/>
        <rFont val="Times New Roman"/>
        <family val="1"/>
      </rPr>
      <t>SHEELA RAVISH HEGDE</t>
    </r>
  </si>
  <si>
    <t>MB197733</t>
  </si>
  <si>
    <r>
      <rPr>
        <sz val="10"/>
        <rFont val="Times New Roman"/>
        <family val="1"/>
      </rPr>
      <t>SHETTY SHRAVYA SUNDAR</t>
    </r>
  </si>
  <si>
    <t>MB197734</t>
  </si>
  <si>
    <r>
      <rPr>
        <sz val="10"/>
        <rFont val="Times New Roman"/>
        <family val="1"/>
      </rPr>
      <t>SHIVAPRASAD D R</t>
    </r>
  </si>
  <si>
    <t>MB197735</t>
  </si>
  <si>
    <r>
      <rPr>
        <sz val="10"/>
        <rFont val="Times New Roman"/>
        <family val="1"/>
      </rPr>
      <t>SHREYA ANIL DESHPANDE</t>
    </r>
  </si>
  <si>
    <t>MB197736</t>
  </si>
  <si>
    <r>
      <rPr>
        <sz val="10"/>
        <rFont val="Times New Roman"/>
        <family val="1"/>
      </rPr>
      <t>SHREYA S</t>
    </r>
  </si>
  <si>
    <t>MB197737</t>
  </si>
  <si>
    <r>
      <rPr>
        <sz val="10"/>
        <rFont val="Times New Roman"/>
        <family val="1"/>
      </rPr>
      <t>SHREYA SACHIN SHAHAPURKAR</t>
    </r>
  </si>
  <si>
    <t>MB197738</t>
  </si>
  <si>
    <r>
      <rPr>
        <sz val="10"/>
        <rFont val="Times New Roman"/>
        <family val="1"/>
      </rPr>
      <t>SHREYA SATISH DESHPANDE</t>
    </r>
  </si>
  <si>
    <t>MB197739</t>
  </si>
  <si>
    <r>
      <rPr>
        <sz val="10"/>
        <rFont val="Times New Roman"/>
        <family val="1"/>
      </rPr>
      <t>SHRIHARI V</t>
    </r>
  </si>
  <si>
    <t>MB197740</t>
  </si>
  <si>
    <r>
      <rPr>
        <sz val="10"/>
        <rFont val="Times New Roman"/>
        <family val="1"/>
      </rPr>
      <t>SHRUTHI B</t>
    </r>
  </si>
  <si>
    <t>MB197741</t>
  </si>
  <si>
    <r>
      <rPr>
        <sz val="10"/>
        <rFont val="Times New Roman"/>
        <family val="1"/>
      </rPr>
      <t>SHUBHAM BASAVARAJ BEESANAKOPPA</t>
    </r>
  </si>
  <si>
    <t>MB197742</t>
  </si>
  <si>
    <r>
      <rPr>
        <sz val="10"/>
        <rFont val="Times New Roman"/>
        <family val="1"/>
      </rPr>
      <t>SINDHU NARASIMHA HEGDE</t>
    </r>
  </si>
  <si>
    <t>MB197743</t>
  </si>
  <si>
    <r>
      <rPr>
        <sz val="10"/>
        <rFont val="Times New Roman"/>
        <family val="1"/>
      </rPr>
      <t>SMEETA PATIL</t>
    </r>
  </si>
  <si>
    <t>MB197744</t>
  </si>
  <si>
    <r>
      <rPr>
        <sz val="10"/>
        <rFont val="Times New Roman"/>
        <family val="1"/>
      </rPr>
      <t>SNEHA M</t>
    </r>
  </si>
  <si>
    <t>MB197745</t>
  </si>
  <si>
    <r>
      <rPr>
        <sz val="10"/>
        <rFont val="Times New Roman"/>
        <family val="1"/>
      </rPr>
      <t>SPOORTHY M S</t>
    </r>
  </si>
  <si>
    <t>MB197746</t>
  </si>
  <si>
    <r>
      <rPr>
        <sz val="10"/>
        <rFont val="Times New Roman"/>
        <family val="1"/>
      </rPr>
      <t>SRAVANTHI T</t>
    </r>
  </si>
  <si>
    <t>MB197747</t>
  </si>
  <si>
    <r>
      <rPr>
        <sz val="10"/>
        <rFont val="Times New Roman"/>
        <family val="1"/>
      </rPr>
      <t>SRINIDHI BK</t>
    </r>
  </si>
  <si>
    <t>MB197748</t>
  </si>
  <si>
    <r>
      <rPr>
        <sz val="10"/>
        <rFont val="Times New Roman"/>
        <family val="1"/>
      </rPr>
      <t>SRIVALLI GUPTHA N</t>
    </r>
  </si>
  <si>
    <t>MB197749</t>
  </si>
  <si>
    <r>
      <rPr>
        <sz val="10"/>
        <rFont val="Times New Roman"/>
        <family val="1"/>
      </rPr>
      <t>SUBHASHINI D</t>
    </r>
  </si>
  <si>
    <t>MB197750</t>
  </si>
  <si>
    <r>
      <rPr>
        <sz val="10"/>
        <rFont val="Times New Roman"/>
        <family val="1"/>
      </rPr>
      <t>SUDHAKARA J V</t>
    </r>
  </si>
  <si>
    <t>MB197751</t>
  </si>
  <si>
    <r>
      <rPr>
        <sz val="10"/>
        <rFont val="Times New Roman"/>
        <family val="1"/>
      </rPr>
      <t>SUGAN G R</t>
    </r>
  </si>
  <si>
    <t>MB197752</t>
  </si>
  <si>
    <r>
      <rPr>
        <sz val="10"/>
        <rFont val="Times New Roman"/>
        <family val="1"/>
      </rPr>
      <t>SUMANTH O R</t>
    </r>
  </si>
  <si>
    <t>MB197753</t>
  </si>
  <si>
    <r>
      <rPr>
        <sz val="10"/>
        <rFont val="Times New Roman"/>
        <family val="1"/>
      </rPr>
      <t>SUNITHA S</t>
    </r>
  </si>
  <si>
    <t>MB197754</t>
  </si>
  <si>
    <r>
      <rPr>
        <sz val="10"/>
        <rFont val="Times New Roman"/>
        <family val="1"/>
      </rPr>
      <t>SUPRITA S CHATNI</t>
    </r>
  </si>
  <si>
    <t>MB197755</t>
  </si>
  <si>
    <r>
      <rPr>
        <sz val="10"/>
        <rFont val="Times New Roman"/>
        <family val="1"/>
      </rPr>
      <t>SURAJ MUTHU</t>
    </r>
  </si>
  <si>
    <t>MB197756</t>
  </si>
  <si>
    <r>
      <rPr>
        <sz val="10"/>
        <rFont val="Times New Roman"/>
        <family val="1"/>
      </rPr>
      <t>SUSHMA</t>
    </r>
  </si>
  <si>
    <t>MB197757</t>
  </si>
  <si>
    <r>
      <rPr>
        <sz val="10"/>
        <rFont val="Times New Roman"/>
        <family val="1"/>
      </rPr>
      <t>SUSHMA BHAT K</t>
    </r>
  </si>
  <si>
    <t>MB197758</t>
  </si>
  <si>
    <r>
      <rPr>
        <sz val="10"/>
        <rFont val="Times New Roman"/>
        <family val="1"/>
      </rPr>
      <t>SUSHMITHA D R</t>
    </r>
  </si>
  <si>
    <t>MB197759</t>
  </si>
  <si>
    <r>
      <rPr>
        <sz val="10"/>
        <rFont val="Times New Roman"/>
        <family val="1"/>
      </rPr>
      <t>SUSHMITHA P</t>
    </r>
  </si>
  <si>
    <t>MB197760</t>
  </si>
  <si>
    <r>
      <rPr>
        <sz val="10"/>
        <rFont val="Times New Roman"/>
        <family val="1"/>
      </rPr>
      <t>SWATI KUMARI</t>
    </r>
  </si>
  <si>
    <t>MB197761</t>
  </si>
  <si>
    <r>
      <rPr>
        <sz val="10"/>
        <rFont val="Times New Roman"/>
        <family val="1"/>
      </rPr>
      <t>SWETHA T R</t>
    </r>
  </si>
  <si>
    <t>MB197762</t>
  </si>
  <si>
    <r>
      <rPr>
        <sz val="10"/>
        <rFont val="Times New Roman"/>
        <family val="1"/>
      </rPr>
      <t>SYED ASIF PASHA</t>
    </r>
  </si>
  <si>
    <t>MB197763</t>
  </si>
  <si>
    <r>
      <rPr>
        <sz val="10"/>
        <rFont val="Times New Roman"/>
        <family val="1"/>
      </rPr>
      <t>TADAVARTHY RAGA HANISHA</t>
    </r>
  </si>
  <si>
    <t>MB197764</t>
  </si>
  <si>
    <r>
      <rPr>
        <sz val="10"/>
        <rFont val="Times New Roman"/>
        <family val="1"/>
      </rPr>
      <t>TAHSIN HADALGE</t>
    </r>
  </si>
  <si>
    <t>MB197765</t>
  </si>
  <si>
    <r>
      <rPr>
        <sz val="10"/>
        <rFont val="Times New Roman"/>
        <family val="1"/>
      </rPr>
      <t>TANZEEL AHMED</t>
    </r>
  </si>
  <si>
    <t>MB197766</t>
  </si>
  <si>
    <r>
      <rPr>
        <sz val="10"/>
        <rFont val="Times New Roman"/>
        <family val="1"/>
      </rPr>
      <t>TAUHEED AHAMED</t>
    </r>
  </si>
  <si>
    <t>MB197767</t>
  </si>
  <si>
    <r>
      <rPr>
        <sz val="10"/>
        <rFont val="Times New Roman"/>
        <family val="1"/>
      </rPr>
      <t>TEJASHREE VISHWESHWAR BHAT</t>
    </r>
  </si>
  <si>
    <t>MB197768</t>
  </si>
  <si>
    <r>
      <rPr>
        <sz val="10"/>
        <rFont val="Times New Roman"/>
        <family val="1"/>
      </rPr>
      <t>TEJASHWINI S</t>
    </r>
  </si>
  <si>
    <t>MB197769</t>
  </si>
  <si>
    <r>
      <rPr>
        <sz val="10"/>
        <rFont val="Times New Roman"/>
        <family val="1"/>
      </rPr>
      <t>THANIKA DEVI A</t>
    </r>
  </si>
  <si>
    <t>MB197770</t>
  </si>
  <si>
    <r>
      <rPr>
        <sz val="10"/>
        <rFont val="Times New Roman"/>
        <family val="1"/>
      </rPr>
      <t>THEJASVI N</t>
    </r>
  </si>
  <si>
    <t>MB197771</t>
  </si>
  <si>
    <r>
      <rPr>
        <sz val="10"/>
        <rFont val="Times New Roman"/>
        <family val="1"/>
      </rPr>
      <t>THUMMAGINJALA HIMA VARSHA THARAGA</t>
    </r>
  </si>
  <si>
    <t>MB197772</t>
  </si>
  <si>
    <r>
      <rPr>
        <sz val="10"/>
        <rFont val="Times New Roman"/>
        <family val="1"/>
      </rPr>
      <t>UDAYARAVIKANTH K V</t>
    </r>
  </si>
  <si>
    <t>MB197773</t>
  </si>
  <si>
    <r>
      <rPr>
        <sz val="10"/>
        <rFont val="Times New Roman"/>
        <family val="1"/>
      </rPr>
      <t>VANDANA BEEJADI VENKATESHA</t>
    </r>
  </si>
  <si>
    <t>MB197774</t>
  </si>
  <si>
    <r>
      <rPr>
        <sz val="10"/>
        <rFont val="Times New Roman"/>
        <family val="1"/>
      </rPr>
      <t>VARSHINI S</t>
    </r>
  </si>
  <si>
    <t>MB197775</t>
  </si>
  <si>
    <r>
      <rPr>
        <sz val="10"/>
        <rFont val="Times New Roman"/>
        <family val="1"/>
      </rPr>
      <t>VASAVI V</t>
    </r>
  </si>
  <si>
    <t>MB197776</t>
  </si>
  <si>
    <r>
      <rPr>
        <sz val="10"/>
        <rFont val="Times New Roman"/>
        <family val="1"/>
      </rPr>
      <t>VIDYA V T</t>
    </r>
  </si>
  <si>
    <t>MB197777</t>
  </si>
  <si>
    <r>
      <rPr>
        <sz val="10"/>
        <rFont val="Times New Roman"/>
        <family val="1"/>
      </rPr>
      <t>VIGNESH V KAMATH</t>
    </r>
  </si>
  <si>
    <t>MB197778</t>
  </si>
  <si>
    <r>
      <rPr>
        <sz val="10"/>
        <rFont val="Times New Roman"/>
        <family val="1"/>
      </rPr>
      <t>VIKRAM RATHOD</t>
    </r>
  </si>
  <si>
    <t>MB197779</t>
  </si>
  <si>
    <r>
      <rPr>
        <sz val="10"/>
        <rFont val="Times New Roman"/>
        <family val="1"/>
      </rPr>
      <t>VIVEKA R</t>
    </r>
  </si>
  <si>
    <t>MB197780</t>
  </si>
  <si>
    <r>
      <rPr>
        <sz val="10"/>
        <rFont val="Times New Roman"/>
        <family val="1"/>
      </rPr>
      <t>YASHASWINI HK</t>
    </r>
  </si>
  <si>
    <t>BHARATH P</t>
  </si>
  <si>
    <t>Sub: Management and  Organizational  Behaviour   Sub Code: 1.1</t>
  </si>
  <si>
    <t xml:space="preserve">Management and  Organizational  Behaviour  </t>
  </si>
  <si>
    <t>Dr. A Narasima Venkatesh, Prof. Rashmi Shetty &amp; Prof. Ramya S</t>
  </si>
  <si>
    <t>November 2019 to January 2020</t>
  </si>
  <si>
    <t>Prof. Pavithra S T &amp; Prof. Priya Jain</t>
  </si>
  <si>
    <t>Sub: Managerial Accounting             Sub Code: 1.2</t>
  </si>
  <si>
    <t xml:space="preserve">Managerial Accounting </t>
  </si>
  <si>
    <t>Sub: Business Planning and Regulations           Sub Code: 1.3</t>
  </si>
  <si>
    <t xml:space="preserve">Business Planning and Regulations   </t>
  </si>
  <si>
    <t xml:space="preserve"> Prof. Anitha D'Silva   &amp; Prof. Sowmya</t>
  </si>
  <si>
    <t>Dr. Anupama K Malagi,  Prof. Priya Jain &amp; Dr. Swathi Gupta</t>
  </si>
  <si>
    <t>Sub: Economics for Business Decisions           Sub Code: 1.4</t>
  </si>
  <si>
    <t xml:space="preserve">Economics for Business Decisions    </t>
  </si>
  <si>
    <t>Dr. Santhosh M, Dr. Suresh N &amp; Prof. Pavithra S T</t>
  </si>
  <si>
    <t>Sub: Business Statistics        Sub Code: 1.5</t>
  </si>
  <si>
    <t xml:space="preserve">Business Statistics    </t>
  </si>
  <si>
    <t>Sub: Marketing Management                                         Sub Code: 1.6</t>
  </si>
  <si>
    <t xml:space="preserve">Marketing Management   </t>
  </si>
  <si>
    <t>prof. Reddy, prof. Ramya &amp; Prof. Uma Sharma</t>
  </si>
  <si>
    <t>Prof. Payal Jindal &amp; Prof. Uma Sharma</t>
  </si>
  <si>
    <t>Sub: Employability Skills          Sub Code: 1.7</t>
  </si>
  <si>
    <t xml:space="preserve">Employability Skills     </t>
  </si>
  <si>
    <t>CO -PO Attainment Level 2019-21 Batch 1st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</si>
</sst>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4"/>
      <color rgb="FFFFFF00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ahoma"/>
      <family val="2"/>
    </font>
    <font>
      <sz val="26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" fontId="0" fillId="3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0" fillId="3" borderId="0" xfId="0" applyFill="1"/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/>
    </xf>
    <xf numFmtId="0" fontId="3" fillId="13" borderId="0" xfId="0" applyFont="1" applyFill="1"/>
    <xf numFmtId="0" fontId="4" fillId="13" borderId="5" xfId="0" applyFont="1" applyFill="1" applyBorder="1" applyAlignment="1"/>
    <xf numFmtId="0" fontId="4" fillId="13" borderId="0" xfId="0" applyFont="1" applyFill="1" applyAlignment="1"/>
    <xf numFmtId="0" fontId="1" fillId="13" borderId="0" xfId="0" applyFont="1" applyFill="1"/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center" vertical="center"/>
    </xf>
    <xf numFmtId="0" fontId="2" fillId="13" borderId="1" xfId="0" applyFont="1" applyFill="1" applyBorder="1"/>
    <xf numFmtId="0" fontId="3" fillId="13" borderId="1" xfId="0" applyFont="1" applyFill="1" applyBorder="1"/>
    <xf numFmtId="0" fontId="2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2" fillId="13" borderId="0" xfId="0" applyFont="1" applyFill="1"/>
    <xf numFmtId="0" fontId="4" fillId="13" borderId="1" xfId="0" applyFont="1" applyFill="1" applyBorder="1" applyAlignment="1"/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3" fillId="13" borderId="1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4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1" fontId="18" fillId="9" borderId="1" xfId="0" applyNumberFormat="1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1" fontId="18" fillId="10" borderId="1" xfId="0" applyNumberFormat="1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1" fontId="18" fillId="11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1" fontId="18" fillId="6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1" fontId="18" fillId="14" borderId="1" xfId="0" applyNumberFormat="1" applyFont="1" applyFill="1" applyBorder="1" applyAlignment="1">
      <alignment horizontal="center" vertical="center"/>
    </xf>
    <xf numFmtId="0" fontId="18" fillId="15" borderId="1" xfId="0" applyFont="1" applyFill="1" applyBorder="1" applyAlignment="1">
      <alignment horizontal="center" vertical="center"/>
    </xf>
    <xf numFmtId="1" fontId="18" fillId="15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 wrapText="1"/>
    </xf>
    <xf numFmtId="1" fontId="21" fillId="5" borderId="1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1" fontId="21" fillId="6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 wrapText="1"/>
    </xf>
    <xf numFmtId="1" fontId="21" fillId="8" borderId="1" xfId="0" applyNumberFormat="1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left" vertical="center" wrapText="1"/>
    </xf>
    <xf numFmtId="1" fontId="21" fillId="12" borderId="1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left" vertical="center" wrapText="1"/>
    </xf>
    <xf numFmtId="1" fontId="21" fillId="11" borderId="1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4" fillId="13" borderId="0" xfId="0" applyFont="1" applyFill="1" applyAlignment="1">
      <alignment wrapText="1"/>
    </xf>
    <xf numFmtId="0" fontId="4" fillId="13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10" fillId="13" borderId="0" xfId="0" applyFont="1" applyFill="1" applyAlignment="1">
      <alignment horizontal="center"/>
    </xf>
    <xf numFmtId="0" fontId="4" fillId="13" borderId="0" xfId="0" applyFont="1" applyFill="1" applyAlignment="1">
      <alignment horizontal="center" wrapText="1"/>
    </xf>
    <xf numFmtId="0" fontId="8" fillId="13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0" fillId="11" borderId="18" xfId="0" applyFont="1" applyFill="1" applyBorder="1" applyAlignment="1">
      <alignment horizontal="center"/>
    </xf>
    <xf numFmtId="0" fontId="20" fillId="11" borderId="0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D"/>
      <color rgb="FFEF9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5</xdr:row>
      <xdr:rowOff>466445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603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1654968</xdr:colOff>
      <xdr:row>0</xdr:row>
      <xdr:rowOff>59532</xdr:rowOff>
    </xdr:from>
    <xdr:to>
      <xdr:col>1</xdr:col>
      <xdr:colOff>642936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8" y="59532"/>
          <a:ext cx="833437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5</xdr:row>
      <xdr:rowOff>466445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611981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5</xdr:row>
      <xdr:rowOff>466445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3</xdr:row>
      <xdr:rowOff>59532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5</xdr:row>
      <xdr:rowOff>466445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573881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5</xdr:row>
      <xdr:rowOff>466445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3</xdr:row>
      <xdr:rowOff>59532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500063</xdr:colOff>
      <xdr:row>0</xdr:row>
      <xdr:rowOff>83344</xdr:rowOff>
    </xdr:from>
    <xdr:to>
      <xdr:col>0</xdr:col>
      <xdr:colOff>1114425</xdr:colOff>
      <xdr:row>3</xdr:row>
      <xdr:rowOff>83344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3" y="83344"/>
          <a:ext cx="6143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5</xdr:row>
      <xdr:rowOff>466445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3</xdr:row>
      <xdr:rowOff>59532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990600</xdr:colOff>
      <xdr:row>0</xdr:row>
      <xdr:rowOff>123825</xdr:rowOff>
    </xdr:from>
    <xdr:to>
      <xdr:col>0</xdr:col>
      <xdr:colOff>1676400</xdr:colOff>
      <xdr:row>3</xdr:row>
      <xdr:rowOff>123825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23825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2</xdr:row>
      <xdr:rowOff>79001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1</xdr:row>
      <xdr:rowOff>221876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5266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opLeftCell="A7" zoomScale="80" zoomScaleNormal="80" workbookViewId="0">
      <selection activeCell="P15" sqref="P15"/>
    </sheetView>
  </sheetViews>
  <sheetFormatPr defaultRowHeight="15" x14ac:dyDescent="0.25"/>
  <cols>
    <col min="1" max="1" width="25.42578125" style="1" customWidth="1"/>
    <col min="2" max="2" width="37.28515625" style="1" customWidth="1"/>
    <col min="3" max="13" width="8.7109375" style="2" customWidth="1"/>
    <col min="14" max="14" width="10.85546875" style="2" customWidth="1"/>
    <col min="15" max="15" width="15.7109375" style="64" bestFit="1" customWidth="1"/>
    <col min="16" max="16" width="24.42578125" style="2" bestFit="1" customWidth="1"/>
    <col min="17" max="16384" width="9.140625" style="41"/>
  </cols>
  <sheetData>
    <row r="1" spans="1:16" ht="18.75" customHeight="1" x14ac:dyDescent="0.3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5" customHeight="1" x14ac:dyDescent="0.3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5" customHeight="1" x14ac:dyDescent="0.3">
      <c r="A3" s="132" t="s">
        <v>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5" customHeight="1" x14ac:dyDescent="0.3">
      <c r="A4" s="133" t="s">
        <v>57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15" customHeight="1" x14ac:dyDescent="0.3">
      <c r="A5" s="132" t="s">
        <v>44</v>
      </c>
      <c r="B5" s="132"/>
      <c r="C5" s="132" t="s">
        <v>431</v>
      </c>
      <c r="D5" s="132"/>
      <c r="E5" s="132"/>
      <c r="F5" s="132"/>
      <c r="G5" s="132"/>
      <c r="H5" s="70"/>
      <c r="I5" s="132" t="s">
        <v>47</v>
      </c>
      <c r="J5" s="132"/>
      <c r="K5" s="132"/>
      <c r="L5" s="132" t="s">
        <v>66</v>
      </c>
      <c r="M5" s="132"/>
      <c r="N5" s="132" t="s">
        <v>45</v>
      </c>
      <c r="O5" s="132"/>
      <c r="P5" s="70">
        <v>1.1000000000000001</v>
      </c>
    </row>
    <row r="6" spans="1:16" ht="37.5" x14ac:dyDescent="0.3">
      <c r="A6" s="126" t="s">
        <v>56</v>
      </c>
      <c r="B6" s="70"/>
      <c r="C6" s="134" t="s">
        <v>430</v>
      </c>
      <c r="D6" s="134"/>
      <c r="E6" s="134"/>
      <c r="F6" s="134"/>
      <c r="G6" s="134"/>
      <c r="H6" s="132" t="s">
        <v>46</v>
      </c>
      <c r="I6" s="132"/>
      <c r="J6" s="132"/>
      <c r="K6" s="132"/>
      <c r="L6" s="132"/>
      <c r="M6" s="132" t="s">
        <v>429</v>
      </c>
      <c r="N6" s="132"/>
      <c r="O6" s="132"/>
      <c r="P6" s="132"/>
    </row>
    <row r="7" spans="1:16" x14ac:dyDescent="0.25">
      <c r="A7" s="71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72"/>
    </row>
    <row r="8" spans="1:16" ht="25.5" customHeight="1" x14ac:dyDescent="0.3">
      <c r="A8" s="65"/>
      <c r="B8" s="65"/>
      <c r="C8" s="135" t="s">
        <v>428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66"/>
      <c r="P8" s="67"/>
    </row>
    <row r="9" spans="1:16" ht="18.75" x14ac:dyDescent="0.3">
      <c r="A9" s="68"/>
      <c r="B9" s="68"/>
      <c r="C9" s="131" t="s">
        <v>65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66"/>
      <c r="P9" s="67"/>
    </row>
    <row r="10" spans="1:16" ht="18.75" x14ac:dyDescent="0.3">
      <c r="A10" s="138"/>
      <c r="B10" s="139"/>
      <c r="C10" s="140" t="s">
        <v>37</v>
      </c>
      <c r="D10" s="141"/>
      <c r="E10" s="141"/>
      <c r="F10" s="141"/>
      <c r="G10" s="141"/>
      <c r="H10" s="141"/>
      <c r="I10" s="142"/>
      <c r="J10" s="140" t="s">
        <v>38</v>
      </c>
      <c r="K10" s="141"/>
      <c r="L10" s="141"/>
      <c r="M10" s="142"/>
      <c r="N10" s="69" t="s">
        <v>39</v>
      </c>
      <c r="O10" s="66"/>
      <c r="P10" s="67"/>
    </row>
    <row r="11" spans="1:16" s="13" customFormat="1" ht="15.75" x14ac:dyDescent="0.25">
      <c r="A11" s="143" t="s">
        <v>20</v>
      </c>
      <c r="B11" s="144"/>
      <c r="C11" s="44">
        <v>1</v>
      </c>
      <c r="D11" s="44">
        <v>2</v>
      </c>
      <c r="E11" s="44">
        <v>3</v>
      </c>
      <c r="F11" s="44">
        <v>4</v>
      </c>
      <c r="G11" s="44">
        <v>5</v>
      </c>
      <c r="H11" s="44">
        <v>6</v>
      </c>
      <c r="I11" s="44">
        <v>7</v>
      </c>
      <c r="J11" s="44">
        <v>8</v>
      </c>
      <c r="K11" s="44">
        <v>9</v>
      </c>
      <c r="L11" s="44">
        <v>10</v>
      </c>
      <c r="M11" s="44">
        <v>11</v>
      </c>
      <c r="N11" s="44">
        <v>12</v>
      </c>
      <c r="O11" s="62" t="s">
        <v>40</v>
      </c>
      <c r="P11" s="44" t="s">
        <v>36</v>
      </c>
    </row>
    <row r="12" spans="1:16" s="13" customFormat="1" ht="15.75" x14ac:dyDescent="0.25">
      <c r="A12" s="145" t="s">
        <v>21</v>
      </c>
      <c r="B12" s="146"/>
      <c r="C12" s="22" t="s">
        <v>0</v>
      </c>
      <c r="D12" s="22" t="s">
        <v>2</v>
      </c>
      <c r="E12" s="22" t="s">
        <v>3</v>
      </c>
      <c r="F12" s="22" t="s">
        <v>59</v>
      </c>
      <c r="G12" s="22" t="s">
        <v>1</v>
      </c>
      <c r="H12" s="22" t="s">
        <v>2</v>
      </c>
      <c r="I12" s="22" t="s">
        <v>3</v>
      </c>
      <c r="J12" s="22" t="s">
        <v>0</v>
      </c>
      <c r="K12" s="22" t="s">
        <v>3</v>
      </c>
      <c r="L12" s="22" t="s">
        <v>3</v>
      </c>
      <c r="M12" s="22" t="s">
        <v>1</v>
      </c>
      <c r="N12" s="22" t="s">
        <v>59</v>
      </c>
      <c r="O12" s="62" t="s">
        <v>19</v>
      </c>
      <c r="P12" s="44" t="s">
        <v>19</v>
      </c>
    </row>
    <row r="13" spans="1:16" s="13" customFormat="1" ht="15.75" x14ac:dyDescent="0.25">
      <c r="A13" s="143" t="s">
        <v>22</v>
      </c>
      <c r="B13" s="144"/>
      <c r="C13" s="44">
        <v>5</v>
      </c>
      <c r="D13" s="44">
        <v>5</v>
      </c>
      <c r="E13" s="44">
        <v>5</v>
      </c>
      <c r="F13" s="44">
        <v>5</v>
      </c>
      <c r="G13" s="44">
        <v>5</v>
      </c>
      <c r="H13" s="44">
        <v>5</v>
      </c>
      <c r="I13" s="44">
        <v>5</v>
      </c>
      <c r="J13" s="44">
        <v>10</v>
      </c>
      <c r="K13" s="44">
        <v>10</v>
      </c>
      <c r="L13" s="44">
        <v>10</v>
      </c>
      <c r="M13" s="44">
        <v>10</v>
      </c>
      <c r="N13" s="44">
        <v>15</v>
      </c>
      <c r="O13" s="60">
        <v>70</v>
      </c>
      <c r="P13" s="44">
        <v>70</v>
      </c>
    </row>
    <row r="14" spans="1:16" s="13" customFormat="1" ht="22.5" customHeight="1" x14ac:dyDescent="0.25">
      <c r="A14" s="30" t="s">
        <v>54</v>
      </c>
      <c r="B14" s="30" t="s">
        <v>55</v>
      </c>
      <c r="C14" s="31">
        <f>C13*0.64</f>
        <v>3.2</v>
      </c>
      <c r="D14" s="31">
        <f t="shared" ref="D14:N14" si="0">D13*0.64</f>
        <v>3.2</v>
      </c>
      <c r="E14" s="31">
        <f t="shared" si="0"/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6.4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9.6</v>
      </c>
      <c r="O14" s="61">
        <f>O13*0.357142</f>
        <v>24.999940000000002</v>
      </c>
      <c r="P14" s="33"/>
    </row>
    <row r="15" spans="1:16" s="13" customFormat="1" ht="15.75" x14ac:dyDescent="0.25">
      <c r="A15" s="88" t="s">
        <v>70</v>
      </c>
      <c r="B15" s="117" t="s">
        <v>71</v>
      </c>
      <c r="C15" s="23"/>
      <c r="D15" s="23">
        <v>3</v>
      </c>
      <c r="E15" s="23">
        <v>4</v>
      </c>
      <c r="F15" s="23">
        <v>4</v>
      </c>
      <c r="G15" s="23">
        <v>5</v>
      </c>
      <c r="H15" s="23">
        <v>2</v>
      </c>
      <c r="I15" s="23"/>
      <c r="J15" s="23">
        <v>8</v>
      </c>
      <c r="K15" s="23">
        <v>7</v>
      </c>
      <c r="L15" s="23">
        <v>6</v>
      </c>
      <c r="M15" s="23"/>
      <c r="N15" s="23">
        <v>6</v>
      </c>
      <c r="O15" s="119">
        <v>48</v>
      </c>
      <c r="P15" s="26">
        <f>SUM(C15:N15)</f>
        <v>45</v>
      </c>
    </row>
    <row r="16" spans="1:16" s="13" customFormat="1" ht="15.75" x14ac:dyDescent="0.25">
      <c r="A16" s="88" t="s">
        <v>72</v>
      </c>
      <c r="B16" s="117" t="s">
        <v>73</v>
      </c>
      <c r="C16" s="23"/>
      <c r="D16" s="23">
        <v>3</v>
      </c>
      <c r="E16" s="23"/>
      <c r="F16" s="23">
        <v>5</v>
      </c>
      <c r="G16" s="23">
        <v>4</v>
      </c>
      <c r="H16" s="23">
        <v>5</v>
      </c>
      <c r="I16" s="23">
        <v>2</v>
      </c>
      <c r="J16" s="23">
        <v>9</v>
      </c>
      <c r="K16" s="23">
        <v>5</v>
      </c>
      <c r="L16" s="23">
        <v>6</v>
      </c>
      <c r="M16" s="23"/>
      <c r="N16" s="23">
        <v>10</v>
      </c>
      <c r="O16" s="119">
        <v>46</v>
      </c>
      <c r="P16" s="26">
        <f t="shared" ref="P16:P79" si="1">SUM(C16:N16)</f>
        <v>49</v>
      </c>
    </row>
    <row r="17" spans="1:16" s="13" customFormat="1" ht="15.75" x14ac:dyDescent="0.25">
      <c r="A17" s="88" t="s">
        <v>74</v>
      </c>
      <c r="B17" s="117" t="s">
        <v>75</v>
      </c>
      <c r="C17" s="23">
        <v>2</v>
      </c>
      <c r="D17" s="23">
        <v>4</v>
      </c>
      <c r="E17" s="23">
        <v>3</v>
      </c>
      <c r="F17" s="23">
        <v>1</v>
      </c>
      <c r="G17" s="23">
        <v>2</v>
      </c>
      <c r="H17" s="23">
        <v>5</v>
      </c>
      <c r="I17" s="23">
        <v>5</v>
      </c>
      <c r="J17" s="23"/>
      <c r="K17" s="23">
        <v>6</v>
      </c>
      <c r="L17" s="23">
        <v>9</v>
      </c>
      <c r="M17" s="23">
        <v>9</v>
      </c>
      <c r="N17" s="23">
        <v>13</v>
      </c>
      <c r="O17" s="119">
        <v>43</v>
      </c>
      <c r="P17" s="26">
        <f t="shared" si="1"/>
        <v>59</v>
      </c>
    </row>
    <row r="18" spans="1:16" s="13" customFormat="1" ht="15.75" x14ac:dyDescent="0.25">
      <c r="A18" s="88" t="s">
        <v>76</v>
      </c>
      <c r="B18" s="117" t="s">
        <v>77</v>
      </c>
      <c r="C18" s="23">
        <v>2</v>
      </c>
      <c r="D18" s="23">
        <v>2</v>
      </c>
      <c r="E18" s="23">
        <v>2</v>
      </c>
      <c r="F18" s="23"/>
      <c r="G18" s="23"/>
      <c r="H18" s="23">
        <v>5</v>
      </c>
      <c r="I18" s="23">
        <v>3</v>
      </c>
      <c r="J18" s="23"/>
      <c r="K18" s="23">
        <v>9</v>
      </c>
      <c r="L18" s="23">
        <v>8</v>
      </c>
      <c r="M18" s="23">
        <v>9</v>
      </c>
      <c r="N18" s="23"/>
      <c r="O18" s="119">
        <v>44</v>
      </c>
      <c r="P18" s="26">
        <f t="shared" si="1"/>
        <v>40</v>
      </c>
    </row>
    <row r="19" spans="1:16" s="13" customFormat="1" ht="15.75" x14ac:dyDescent="0.25">
      <c r="A19" s="88" t="s">
        <v>78</v>
      </c>
      <c r="B19" s="117" t="s">
        <v>79</v>
      </c>
      <c r="C19" s="23">
        <v>2</v>
      </c>
      <c r="D19" s="23">
        <v>4</v>
      </c>
      <c r="E19" s="23">
        <v>2</v>
      </c>
      <c r="F19" s="23">
        <v>4</v>
      </c>
      <c r="G19" s="23">
        <v>4</v>
      </c>
      <c r="H19" s="23">
        <v>5</v>
      </c>
      <c r="I19" s="23">
        <v>3</v>
      </c>
      <c r="J19" s="23"/>
      <c r="K19" s="23">
        <v>6</v>
      </c>
      <c r="L19" s="23">
        <v>9</v>
      </c>
      <c r="M19" s="23">
        <v>9</v>
      </c>
      <c r="N19" s="23">
        <v>8</v>
      </c>
      <c r="O19" s="119">
        <v>30</v>
      </c>
      <c r="P19" s="26">
        <f t="shared" si="1"/>
        <v>56</v>
      </c>
    </row>
    <row r="20" spans="1:16" s="13" customFormat="1" ht="15.75" x14ac:dyDescent="0.25">
      <c r="A20" s="88" t="s">
        <v>80</v>
      </c>
      <c r="B20" s="117" t="s">
        <v>81</v>
      </c>
      <c r="C20" s="23">
        <v>3</v>
      </c>
      <c r="D20" s="23"/>
      <c r="E20" s="23"/>
      <c r="F20" s="23">
        <v>4</v>
      </c>
      <c r="G20" s="23">
        <v>4</v>
      </c>
      <c r="H20" s="23"/>
      <c r="I20" s="23">
        <v>2</v>
      </c>
      <c r="J20" s="23"/>
      <c r="K20" s="23">
        <v>6</v>
      </c>
      <c r="L20" s="23">
        <v>8</v>
      </c>
      <c r="M20" s="23">
        <v>8</v>
      </c>
      <c r="N20" s="23">
        <v>8</v>
      </c>
      <c r="O20" s="119">
        <v>44</v>
      </c>
      <c r="P20" s="26">
        <f t="shared" si="1"/>
        <v>43</v>
      </c>
    </row>
    <row r="21" spans="1:16" s="13" customFormat="1" ht="15.75" x14ac:dyDescent="0.25">
      <c r="A21" s="88" t="s">
        <v>82</v>
      </c>
      <c r="B21" s="117" t="s">
        <v>83</v>
      </c>
      <c r="C21" s="23">
        <v>2</v>
      </c>
      <c r="D21" s="23"/>
      <c r="E21" s="23">
        <v>5</v>
      </c>
      <c r="F21" s="23">
        <v>3</v>
      </c>
      <c r="G21" s="23"/>
      <c r="H21" s="23">
        <v>3</v>
      </c>
      <c r="I21" s="23">
        <v>3</v>
      </c>
      <c r="J21" s="23">
        <v>7</v>
      </c>
      <c r="K21" s="23"/>
      <c r="L21" s="23"/>
      <c r="M21" s="23">
        <v>8</v>
      </c>
      <c r="N21" s="23">
        <v>13</v>
      </c>
      <c r="O21" s="119">
        <v>53</v>
      </c>
      <c r="P21" s="26">
        <f t="shared" si="1"/>
        <v>44</v>
      </c>
    </row>
    <row r="22" spans="1:16" s="13" customFormat="1" ht="15.75" x14ac:dyDescent="0.25">
      <c r="A22" s="88" t="s">
        <v>84</v>
      </c>
      <c r="B22" s="117" t="s">
        <v>85</v>
      </c>
      <c r="C22" s="23">
        <v>4</v>
      </c>
      <c r="D22" s="23">
        <v>3</v>
      </c>
      <c r="E22" s="23">
        <v>1</v>
      </c>
      <c r="F22" s="23">
        <v>3</v>
      </c>
      <c r="G22" s="23">
        <v>5</v>
      </c>
      <c r="H22" s="23">
        <v>1</v>
      </c>
      <c r="I22" s="23">
        <v>4</v>
      </c>
      <c r="J22" s="23"/>
      <c r="K22" s="23">
        <v>7</v>
      </c>
      <c r="L22" s="23">
        <v>9</v>
      </c>
      <c r="M22" s="23">
        <v>7</v>
      </c>
      <c r="N22" s="23">
        <v>9</v>
      </c>
      <c r="O22" s="119">
        <v>53</v>
      </c>
      <c r="P22" s="26">
        <f t="shared" si="1"/>
        <v>53</v>
      </c>
    </row>
    <row r="23" spans="1:16" s="13" customFormat="1" ht="15.75" x14ac:dyDescent="0.25">
      <c r="A23" s="88" t="s">
        <v>86</v>
      </c>
      <c r="B23" s="117" t="s">
        <v>87</v>
      </c>
      <c r="C23" s="23">
        <v>4</v>
      </c>
      <c r="D23" s="23"/>
      <c r="E23" s="23"/>
      <c r="F23" s="23">
        <v>4</v>
      </c>
      <c r="G23" s="23">
        <v>1</v>
      </c>
      <c r="H23" s="23">
        <v>4</v>
      </c>
      <c r="I23" s="23">
        <v>5</v>
      </c>
      <c r="J23" s="23">
        <v>10</v>
      </c>
      <c r="K23" s="23">
        <v>7</v>
      </c>
      <c r="L23" s="23"/>
      <c r="M23" s="23">
        <v>10</v>
      </c>
      <c r="N23" s="23">
        <v>8</v>
      </c>
      <c r="O23" s="119">
        <v>47</v>
      </c>
      <c r="P23" s="26">
        <f t="shared" si="1"/>
        <v>53</v>
      </c>
    </row>
    <row r="24" spans="1:16" s="13" customFormat="1" ht="15.75" x14ac:dyDescent="0.25">
      <c r="A24" s="88" t="s">
        <v>88</v>
      </c>
      <c r="B24" s="117" t="s">
        <v>89</v>
      </c>
      <c r="C24" s="23">
        <v>2</v>
      </c>
      <c r="D24" s="23"/>
      <c r="E24" s="23">
        <v>5</v>
      </c>
      <c r="F24" s="23">
        <v>4</v>
      </c>
      <c r="G24" s="23"/>
      <c r="H24" s="23">
        <v>3</v>
      </c>
      <c r="I24" s="23">
        <v>3</v>
      </c>
      <c r="J24" s="23">
        <v>9</v>
      </c>
      <c r="K24" s="23">
        <v>9</v>
      </c>
      <c r="L24" s="23">
        <v>8</v>
      </c>
      <c r="M24" s="23">
        <v>9</v>
      </c>
      <c r="N24" s="23">
        <v>8</v>
      </c>
      <c r="O24" s="119">
        <v>53</v>
      </c>
      <c r="P24" s="26">
        <f t="shared" si="1"/>
        <v>60</v>
      </c>
    </row>
    <row r="25" spans="1:16" s="13" customFormat="1" ht="15.75" x14ac:dyDescent="0.25">
      <c r="A25" s="88" t="s">
        <v>90</v>
      </c>
      <c r="B25" s="117" t="s">
        <v>91</v>
      </c>
      <c r="C25" s="23">
        <v>5</v>
      </c>
      <c r="D25" s="23"/>
      <c r="E25" s="23">
        <v>5</v>
      </c>
      <c r="F25" s="23">
        <v>1</v>
      </c>
      <c r="G25" s="23"/>
      <c r="H25" s="23">
        <v>3</v>
      </c>
      <c r="I25" s="23">
        <v>5</v>
      </c>
      <c r="J25" s="23">
        <v>10</v>
      </c>
      <c r="K25" s="23">
        <v>7</v>
      </c>
      <c r="L25" s="23"/>
      <c r="M25" s="23">
        <v>8</v>
      </c>
      <c r="N25" s="23">
        <v>11</v>
      </c>
      <c r="O25" s="119">
        <v>47</v>
      </c>
      <c r="P25" s="26">
        <f t="shared" si="1"/>
        <v>55</v>
      </c>
    </row>
    <row r="26" spans="1:16" s="13" customFormat="1" ht="15.75" x14ac:dyDescent="0.25">
      <c r="A26" s="88" t="s">
        <v>92</v>
      </c>
      <c r="B26" s="117" t="s">
        <v>93</v>
      </c>
      <c r="C26" s="23">
        <v>5</v>
      </c>
      <c r="D26" s="23">
        <v>2</v>
      </c>
      <c r="E26" s="23">
        <v>4</v>
      </c>
      <c r="F26" s="23">
        <v>1</v>
      </c>
      <c r="G26" s="23">
        <v>4</v>
      </c>
      <c r="H26" s="23">
        <v>5</v>
      </c>
      <c r="I26" s="23">
        <v>3</v>
      </c>
      <c r="J26" s="23">
        <v>9</v>
      </c>
      <c r="K26" s="23">
        <v>7</v>
      </c>
      <c r="L26" s="23">
        <v>8</v>
      </c>
      <c r="M26" s="23">
        <v>7</v>
      </c>
      <c r="N26" s="23">
        <v>6</v>
      </c>
      <c r="O26" s="119">
        <v>51</v>
      </c>
      <c r="P26" s="26">
        <f t="shared" si="1"/>
        <v>61</v>
      </c>
    </row>
    <row r="27" spans="1:16" s="13" customFormat="1" ht="15.75" x14ac:dyDescent="0.25">
      <c r="A27" s="88" t="s">
        <v>94</v>
      </c>
      <c r="B27" s="117" t="s">
        <v>95</v>
      </c>
      <c r="C27" s="23">
        <v>5</v>
      </c>
      <c r="D27" s="23">
        <v>3</v>
      </c>
      <c r="E27" s="23">
        <v>3</v>
      </c>
      <c r="F27" s="23">
        <v>4</v>
      </c>
      <c r="G27" s="23">
        <v>1</v>
      </c>
      <c r="H27" s="23"/>
      <c r="I27" s="23"/>
      <c r="J27" s="23">
        <v>9</v>
      </c>
      <c r="K27" s="23">
        <v>10</v>
      </c>
      <c r="L27" s="23"/>
      <c r="M27" s="23">
        <v>8</v>
      </c>
      <c r="N27" s="23">
        <v>13</v>
      </c>
      <c r="O27" s="119">
        <v>50</v>
      </c>
      <c r="P27" s="26">
        <f t="shared" si="1"/>
        <v>56</v>
      </c>
    </row>
    <row r="28" spans="1:16" s="13" customFormat="1" ht="15.75" x14ac:dyDescent="0.25">
      <c r="A28" s="88" t="s">
        <v>96</v>
      </c>
      <c r="B28" s="117" t="s">
        <v>97</v>
      </c>
      <c r="C28" s="23">
        <v>4</v>
      </c>
      <c r="D28" s="23"/>
      <c r="E28" s="23">
        <v>2</v>
      </c>
      <c r="F28" s="23">
        <v>4</v>
      </c>
      <c r="G28" s="23"/>
      <c r="H28" s="23">
        <v>3</v>
      </c>
      <c r="I28" s="23">
        <v>4</v>
      </c>
      <c r="J28" s="23">
        <v>7</v>
      </c>
      <c r="K28" s="23"/>
      <c r="L28" s="23">
        <v>9</v>
      </c>
      <c r="M28" s="23">
        <v>8</v>
      </c>
      <c r="N28" s="23"/>
      <c r="O28" s="119">
        <v>41</v>
      </c>
      <c r="P28" s="26">
        <f t="shared" si="1"/>
        <v>41</v>
      </c>
    </row>
    <row r="29" spans="1:16" s="13" customFormat="1" ht="15.75" x14ac:dyDescent="0.25">
      <c r="A29" s="88" t="s">
        <v>98</v>
      </c>
      <c r="B29" s="117" t="s">
        <v>99</v>
      </c>
      <c r="C29" s="23">
        <v>3</v>
      </c>
      <c r="D29" s="23"/>
      <c r="E29" s="23"/>
      <c r="F29" s="23">
        <v>4</v>
      </c>
      <c r="G29" s="23">
        <v>2</v>
      </c>
      <c r="H29" s="23">
        <v>3</v>
      </c>
      <c r="I29" s="23">
        <v>4</v>
      </c>
      <c r="J29" s="23"/>
      <c r="K29" s="23">
        <v>9</v>
      </c>
      <c r="L29" s="23">
        <v>8</v>
      </c>
      <c r="M29" s="23">
        <v>10</v>
      </c>
      <c r="N29" s="23">
        <v>12</v>
      </c>
      <c r="O29" s="119">
        <v>30</v>
      </c>
      <c r="P29" s="26">
        <f t="shared" si="1"/>
        <v>55</v>
      </c>
    </row>
    <row r="30" spans="1:16" s="13" customFormat="1" ht="15.75" x14ac:dyDescent="0.25">
      <c r="A30" s="88" t="s">
        <v>100</v>
      </c>
      <c r="B30" s="117" t="s">
        <v>101</v>
      </c>
      <c r="C30" s="23">
        <v>5</v>
      </c>
      <c r="D30" s="23">
        <v>3</v>
      </c>
      <c r="E30" s="23"/>
      <c r="F30" s="23">
        <v>3</v>
      </c>
      <c r="G30" s="23"/>
      <c r="H30" s="23">
        <v>5</v>
      </c>
      <c r="I30" s="23">
        <v>4</v>
      </c>
      <c r="J30" s="23">
        <v>7</v>
      </c>
      <c r="K30" s="23">
        <v>7</v>
      </c>
      <c r="L30" s="23"/>
      <c r="M30" s="23">
        <v>9</v>
      </c>
      <c r="N30" s="23">
        <v>10</v>
      </c>
      <c r="O30" s="119">
        <v>51</v>
      </c>
      <c r="P30" s="26">
        <f t="shared" si="1"/>
        <v>53</v>
      </c>
    </row>
    <row r="31" spans="1:16" s="13" customFormat="1" ht="15.75" x14ac:dyDescent="0.25">
      <c r="A31" s="88" t="s">
        <v>102</v>
      </c>
      <c r="B31" s="117" t="s">
        <v>103</v>
      </c>
      <c r="C31" s="23">
        <v>3</v>
      </c>
      <c r="D31" s="23">
        <v>1</v>
      </c>
      <c r="E31" s="23">
        <v>1</v>
      </c>
      <c r="F31" s="23">
        <v>3</v>
      </c>
      <c r="G31" s="23">
        <v>2</v>
      </c>
      <c r="H31" s="23">
        <v>2</v>
      </c>
      <c r="I31" s="23">
        <v>3</v>
      </c>
      <c r="J31" s="23">
        <v>7</v>
      </c>
      <c r="K31" s="23">
        <v>9</v>
      </c>
      <c r="L31" s="23"/>
      <c r="M31" s="23">
        <v>8</v>
      </c>
      <c r="N31" s="23">
        <v>10</v>
      </c>
      <c r="O31" s="119">
        <v>41</v>
      </c>
      <c r="P31" s="26">
        <f t="shared" si="1"/>
        <v>49</v>
      </c>
    </row>
    <row r="32" spans="1:16" s="13" customFormat="1" ht="15.75" x14ac:dyDescent="0.25">
      <c r="A32" s="88" t="s">
        <v>104</v>
      </c>
      <c r="B32" s="117" t="s">
        <v>105</v>
      </c>
      <c r="C32" s="23"/>
      <c r="D32" s="23">
        <v>1</v>
      </c>
      <c r="E32" s="23">
        <v>3</v>
      </c>
      <c r="F32" s="23"/>
      <c r="G32" s="23">
        <v>2</v>
      </c>
      <c r="H32" s="23">
        <v>4</v>
      </c>
      <c r="I32" s="23">
        <v>4</v>
      </c>
      <c r="J32" s="23"/>
      <c r="K32" s="23">
        <v>8</v>
      </c>
      <c r="L32" s="23">
        <v>8</v>
      </c>
      <c r="M32" s="23">
        <v>8</v>
      </c>
      <c r="N32" s="23">
        <v>9</v>
      </c>
      <c r="O32" s="119">
        <v>49</v>
      </c>
      <c r="P32" s="26">
        <f t="shared" si="1"/>
        <v>47</v>
      </c>
    </row>
    <row r="33" spans="1:16" s="13" customFormat="1" ht="15.75" x14ac:dyDescent="0.25">
      <c r="A33" s="88" t="s">
        <v>106</v>
      </c>
      <c r="B33" s="117" t="s">
        <v>107</v>
      </c>
      <c r="C33" s="23">
        <v>4</v>
      </c>
      <c r="D33" s="23"/>
      <c r="E33" s="23"/>
      <c r="F33" s="23">
        <v>2</v>
      </c>
      <c r="G33" s="23">
        <v>5</v>
      </c>
      <c r="H33" s="23">
        <v>4</v>
      </c>
      <c r="I33" s="23">
        <v>2</v>
      </c>
      <c r="J33" s="23"/>
      <c r="K33" s="23">
        <v>8</v>
      </c>
      <c r="L33" s="23">
        <v>7</v>
      </c>
      <c r="M33" s="23">
        <v>8</v>
      </c>
      <c r="N33" s="23">
        <v>11</v>
      </c>
      <c r="O33" s="119">
        <v>32</v>
      </c>
      <c r="P33" s="26">
        <f t="shared" si="1"/>
        <v>51</v>
      </c>
    </row>
    <row r="34" spans="1:16" s="13" customFormat="1" ht="15.75" x14ac:dyDescent="0.25">
      <c r="A34" s="88" t="s">
        <v>108</v>
      </c>
      <c r="B34" s="117" t="s">
        <v>109</v>
      </c>
      <c r="C34" s="23"/>
      <c r="D34" s="23">
        <v>4</v>
      </c>
      <c r="E34" s="23">
        <v>3</v>
      </c>
      <c r="F34" s="23">
        <v>5</v>
      </c>
      <c r="G34" s="23">
        <v>5</v>
      </c>
      <c r="H34" s="23">
        <v>3</v>
      </c>
      <c r="I34" s="23">
        <v>5</v>
      </c>
      <c r="J34" s="23">
        <v>9</v>
      </c>
      <c r="K34" s="23">
        <v>8</v>
      </c>
      <c r="L34" s="23"/>
      <c r="M34" s="23">
        <v>10</v>
      </c>
      <c r="N34" s="23">
        <v>8</v>
      </c>
      <c r="O34" s="119">
        <v>44</v>
      </c>
      <c r="P34" s="26">
        <f t="shared" si="1"/>
        <v>60</v>
      </c>
    </row>
    <row r="35" spans="1:16" s="13" customFormat="1" ht="15.75" x14ac:dyDescent="0.25">
      <c r="A35" s="88" t="s">
        <v>110</v>
      </c>
      <c r="B35" s="117" t="s">
        <v>111</v>
      </c>
      <c r="C35" s="23"/>
      <c r="D35" s="23"/>
      <c r="E35" s="23">
        <v>4</v>
      </c>
      <c r="F35" s="23">
        <v>3</v>
      </c>
      <c r="G35" s="23">
        <v>5</v>
      </c>
      <c r="H35" s="23">
        <v>4</v>
      </c>
      <c r="I35" s="23">
        <v>2</v>
      </c>
      <c r="J35" s="23"/>
      <c r="K35" s="23">
        <v>9</v>
      </c>
      <c r="L35" s="23">
        <v>9</v>
      </c>
      <c r="M35" s="23">
        <v>7</v>
      </c>
      <c r="N35" s="23">
        <v>11</v>
      </c>
      <c r="O35" s="119">
        <v>43</v>
      </c>
      <c r="P35" s="26">
        <f t="shared" si="1"/>
        <v>54</v>
      </c>
    </row>
    <row r="36" spans="1:16" s="13" customFormat="1" ht="15.75" x14ac:dyDescent="0.25">
      <c r="A36" s="88" t="s">
        <v>112</v>
      </c>
      <c r="B36" s="117" t="s">
        <v>113</v>
      </c>
      <c r="C36" s="23">
        <v>3</v>
      </c>
      <c r="D36" s="23"/>
      <c r="E36" s="23">
        <v>4</v>
      </c>
      <c r="F36" s="23"/>
      <c r="G36" s="23">
        <v>2</v>
      </c>
      <c r="H36" s="23">
        <v>4</v>
      </c>
      <c r="I36" s="23">
        <v>1</v>
      </c>
      <c r="J36" s="23">
        <v>8</v>
      </c>
      <c r="K36" s="23"/>
      <c r="L36" s="23">
        <v>7</v>
      </c>
      <c r="M36" s="23">
        <v>9</v>
      </c>
      <c r="N36" s="23">
        <v>9</v>
      </c>
      <c r="O36" s="119">
        <v>44</v>
      </c>
      <c r="P36" s="26">
        <f t="shared" si="1"/>
        <v>47</v>
      </c>
    </row>
    <row r="37" spans="1:16" s="13" customFormat="1" ht="15.75" x14ac:dyDescent="0.25">
      <c r="A37" s="88" t="s">
        <v>114</v>
      </c>
      <c r="B37" s="117" t="s">
        <v>115</v>
      </c>
      <c r="C37" s="23">
        <v>2</v>
      </c>
      <c r="D37" s="23">
        <v>4</v>
      </c>
      <c r="E37" s="23">
        <v>3</v>
      </c>
      <c r="F37" s="23">
        <v>2</v>
      </c>
      <c r="G37" s="23"/>
      <c r="H37" s="23"/>
      <c r="I37" s="23">
        <v>2</v>
      </c>
      <c r="J37" s="23"/>
      <c r="K37" s="23">
        <v>9</v>
      </c>
      <c r="L37" s="23">
        <v>7</v>
      </c>
      <c r="M37" s="23">
        <v>8</v>
      </c>
      <c r="N37" s="23">
        <v>11</v>
      </c>
      <c r="O37" s="119">
        <v>48</v>
      </c>
      <c r="P37" s="26">
        <f t="shared" si="1"/>
        <v>48</v>
      </c>
    </row>
    <row r="38" spans="1:16" s="13" customFormat="1" ht="15.75" x14ac:dyDescent="0.25">
      <c r="A38" s="88" t="s">
        <v>116</v>
      </c>
      <c r="B38" s="117" t="s">
        <v>117</v>
      </c>
      <c r="C38" s="23">
        <v>5</v>
      </c>
      <c r="D38" s="23">
        <v>2</v>
      </c>
      <c r="E38" s="23">
        <v>5</v>
      </c>
      <c r="F38" s="23"/>
      <c r="G38" s="23"/>
      <c r="H38" s="23"/>
      <c r="I38" s="23">
        <v>3</v>
      </c>
      <c r="J38" s="23">
        <v>7</v>
      </c>
      <c r="K38" s="23">
        <v>7</v>
      </c>
      <c r="L38" s="23">
        <v>7</v>
      </c>
      <c r="M38" s="23"/>
      <c r="N38" s="23">
        <v>8</v>
      </c>
      <c r="O38" s="119">
        <v>49</v>
      </c>
      <c r="P38" s="26">
        <f t="shared" si="1"/>
        <v>44</v>
      </c>
    </row>
    <row r="39" spans="1:16" s="13" customFormat="1" ht="15.75" x14ac:dyDescent="0.25">
      <c r="A39" s="88" t="s">
        <v>118</v>
      </c>
      <c r="B39" s="117" t="s">
        <v>119</v>
      </c>
      <c r="C39" s="23"/>
      <c r="D39" s="23">
        <v>5</v>
      </c>
      <c r="E39" s="23"/>
      <c r="F39" s="23"/>
      <c r="G39" s="23">
        <v>4</v>
      </c>
      <c r="H39" s="23">
        <v>4</v>
      </c>
      <c r="I39" s="23">
        <v>3</v>
      </c>
      <c r="J39" s="23">
        <v>8</v>
      </c>
      <c r="K39" s="23">
        <v>8</v>
      </c>
      <c r="L39" s="23">
        <v>9</v>
      </c>
      <c r="M39" s="23"/>
      <c r="N39" s="23"/>
      <c r="O39" s="119">
        <v>32</v>
      </c>
      <c r="P39" s="26">
        <f t="shared" si="1"/>
        <v>41</v>
      </c>
    </row>
    <row r="40" spans="1:16" s="13" customFormat="1" ht="15.75" x14ac:dyDescent="0.25">
      <c r="A40" s="88" t="s">
        <v>120</v>
      </c>
      <c r="B40" s="117" t="s">
        <v>121</v>
      </c>
      <c r="C40" s="23"/>
      <c r="D40" s="23">
        <v>1</v>
      </c>
      <c r="E40" s="23">
        <v>3</v>
      </c>
      <c r="F40" s="23"/>
      <c r="G40" s="23">
        <v>2</v>
      </c>
      <c r="H40" s="23">
        <v>5</v>
      </c>
      <c r="I40" s="23">
        <v>2</v>
      </c>
      <c r="J40" s="23">
        <v>6</v>
      </c>
      <c r="K40" s="23">
        <v>7</v>
      </c>
      <c r="L40" s="23"/>
      <c r="M40" s="23">
        <v>10</v>
      </c>
      <c r="N40" s="23">
        <v>9</v>
      </c>
      <c r="O40" s="119">
        <v>29</v>
      </c>
      <c r="P40" s="26">
        <f t="shared" si="1"/>
        <v>45</v>
      </c>
    </row>
    <row r="41" spans="1:16" s="13" customFormat="1" ht="15.75" x14ac:dyDescent="0.25">
      <c r="A41" s="88" t="s">
        <v>122</v>
      </c>
      <c r="B41" s="117" t="s">
        <v>427</v>
      </c>
      <c r="C41" s="23"/>
      <c r="D41" s="23">
        <v>4</v>
      </c>
      <c r="E41" s="23">
        <v>4</v>
      </c>
      <c r="F41" s="23">
        <v>3</v>
      </c>
      <c r="G41" s="23">
        <v>1</v>
      </c>
      <c r="H41" s="23">
        <v>5</v>
      </c>
      <c r="I41" s="23">
        <v>2</v>
      </c>
      <c r="J41" s="23">
        <v>7</v>
      </c>
      <c r="K41" s="23">
        <v>8</v>
      </c>
      <c r="L41" s="23"/>
      <c r="M41" s="23">
        <v>9</v>
      </c>
      <c r="N41" s="23">
        <v>8</v>
      </c>
      <c r="O41" s="119">
        <v>37</v>
      </c>
      <c r="P41" s="26">
        <f t="shared" si="1"/>
        <v>51</v>
      </c>
    </row>
    <row r="42" spans="1:16" s="13" customFormat="1" ht="15.75" x14ac:dyDescent="0.25">
      <c r="A42" s="88" t="s">
        <v>123</v>
      </c>
      <c r="B42" s="117" t="s">
        <v>124</v>
      </c>
      <c r="C42" s="23">
        <v>5</v>
      </c>
      <c r="D42" s="23"/>
      <c r="E42" s="23"/>
      <c r="F42" s="23"/>
      <c r="G42" s="23">
        <v>2</v>
      </c>
      <c r="H42" s="23">
        <v>5</v>
      </c>
      <c r="I42" s="23">
        <v>3</v>
      </c>
      <c r="J42" s="23">
        <v>7</v>
      </c>
      <c r="K42" s="23">
        <v>8</v>
      </c>
      <c r="L42" s="23">
        <v>9</v>
      </c>
      <c r="M42" s="23"/>
      <c r="N42" s="23">
        <v>8</v>
      </c>
      <c r="O42" s="119">
        <v>41</v>
      </c>
      <c r="P42" s="26">
        <f t="shared" si="1"/>
        <v>47</v>
      </c>
    </row>
    <row r="43" spans="1:16" s="13" customFormat="1" ht="15.75" x14ac:dyDescent="0.25">
      <c r="A43" s="88" t="s">
        <v>125</v>
      </c>
      <c r="B43" s="117" t="s">
        <v>126</v>
      </c>
      <c r="C43" s="23">
        <v>2</v>
      </c>
      <c r="D43" s="23"/>
      <c r="E43" s="23"/>
      <c r="F43" s="23">
        <v>5</v>
      </c>
      <c r="G43" s="23">
        <v>3</v>
      </c>
      <c r="H43" s="23">
        <v>5</v>
      </c>
      <c r="I43" s="23">
        <v>1</v>
      </c>
      <c r="J43" s="23"/>
      <c r="K43" s="23">
        <v>7</v>
      </c>
      <c r="L43" s="23">
        <v>7</v>
      </c>
      <c r="M43" s="23">
        <v>8</v>
      </c>
      <c r="N43" s="23">
        <v>6</v>
      </c>
      <c r="O43" s="119">
        <v>35</v>
      </c>
      <c r="P43" s="26">
        <f t="shared" si="1"/>
        <v>44</v>
      </c>
    </row>
    <row r="44" spans="1:16" s="13" customFormat="1" ht="15.75" x14ac:dyDescent="0.25">
      <c r="A44" s="88" t="s">
        <v>127</v>
      </c>
      <c r="B44" s="117" t="s">
        <v>128</v>
      </c>
      <c r="C44" s="23">
        <v>4</v>
      </c>
      <c r="D44" s="23">
        <v>1</v>
      </c>
      <c r="E44" s="23"/>
      <c r="F44" s="23"/>
      <c r="G44" s="23">
        <v>5</v>
      </c>
      <c r="H44" s="23"/>
      <c r="I44" s="23">
        <v>1</v>
      </c>
      <c r="J44" s="23">
        <v>8</v>
      </c>
      <c r="K44" s="23">
        <v>8</v>
      </c>
      <c r="L44" s="23">
        <v>7</v>
      </c>
      <c r="M44" s="23">
        <v>8</v>
      </c>
      <c r="N44" s="23">
        <v>6</v>
      </c>
      <c r="O44" s="119">
        <v>43</v>
      </c>
      <c r="P44" s="26">
        <f t="shared" si="1"/>
        <v>48</v>
      </c>
    </row>
    <row r="45" spans="1:16" s="13" customFormat="1" ht="15.75" x14ac:dyDescent="0.25">
      <c r="A45" s="88" t="s">
        <v>129</v>
      </c>
      <c r="B45" s="117" t="s">
        <v>130</v>
      </c>
      <c r="C45" s="23"/>
      <c r="D45" s="23">
        <v>2</v>
      </c>
      <c r="E45" s="23">
        <v>1</v>
      </c>
      <c r="F45" s="23">
        <v>4</v>
      </c>
      <c r="G45" s="23">
        <v>4</v>
      </c>
      <c r="H45" s="23"/>
      <c r="I45" s="23"/>
      <c r="J45" s="23"/>
      <c r="K45" s="23">
        <v>7</v>
      </c>
      <c r="L45" s="23">
        <v>7</v>
      </c>
      <c r="M45" s="23">
        <v>7</v>
      </c>
      <c r="N45" s="23">
        <v>9</v>
      </c>
      <c r="O45" s="119">
        <v>32</v>
      </c>
      <c r="P45" s="26">
        <f t="shared" si="1"/>
        <v>41</v>
      </c>
    </row>
    <row r="46" spans="1:16" s="13" customFormat="1" ht="15.75" x14ac:dyDescent="0.25">
      <c r="A46" s="88" t="s">
        <v>131</v>
      </c>
      <c r="B46" s="117" t="s">
        <v>132</v>
      </c>
      <c r="C46" s="23">
        <v>2</v>
      </c>
      <c r="D46" s="23">
        <v>4</v>
      </c>
      <c r="E46" s="23">
        <v>4</v>
      </c>
      <c r="F46" s="23">
        <v>3</v>
      </c>
      <c r="G46" s="23">
        <v>1</v>
      </c>
      <c r="H46" s="23">
        <v>5</v>
      </c>
      <c r="I46" s="23">
        <v>2</v>
      </c>
      <c r="J46" s="23">
        <v>7</v>
      </c>
      <c r="K46" s="23">
        <v>8</v>
      </c>
      <c r="L46" s="23"/>
      <c r="M46" s="23">
        <v>9</v>
      </c>
      <c r="N46" s="23">
        <v>8</v>
      </c>
      <c r="O46" s="119">
        <v>39</v>
      </c>
      <c r="P46" s="26">
        <f t="shared" si="1"/>
        <v>53</v>
      </c>
    </row>
    <row r="47" spans="1:16" s="13" customFormat="1" ht="15.75" x14ac:dyDescent="0.25">
      <c r="A47" s="88" t="s">
        <v>133</v>
      </c>
      <c r="B47" s="117" t="s">
        <v>134</v>
      </c>
      <c r="C47" s="23">
        <v>3</v>
      </c>
      <c r="D47" s="23">
        <v>2</v>
      </c>
      <c r="E47" s="23">
        <v>5</v>
      </c>
      <c r="F47" s="23">
        <v>4</v>
      </c>
      <c r="G47" s="23"/>
      <c r="H47" s="23"/>
      <c r="I47" s="23">
        <v>4</v>
      </c>
      <c r="J47" s="23">
        <v>7</v>
      </c>
      <c r="K47" s="23"/>
      <c r="L47" s="23">
        <v>7</v>
      </c>
      <c r="M47" s="23">
        <v>7</v>
      </c>
      <c r="N47" s="23">
        <v>12</v>
      </c>
      <c r="O47" s="119">
        <v>45</v>
      </c>
      <c r="P47" s="26">
        <f t="shared" si="1"/>
        <v>51</v>
      </c>
    </row>
    <row r="48" spans="1:16" s="13" customFormat="1" ht="15.75" x14ac:dyDescent="0.25">
      <c r="A48" s="88" t="s">
        <v>135</v>
      </c>
      <c r="B48" s="117" t="s">
        <v>136</v>
      </c>
      <c r="C48" s="23">
        <v>2</v>
      </c>
      <c r="D48" s="23">
        <v>1</v>
      </c>
      <c r="E48" s="23">
        <v>5</v>
      </c>
      <c r="F48" s="23"/>
      <c r="G48" s="23">
        <v>1</v>
      </c>
      <c r="H48" s="23"/>
      <c r="I48" s="23">
        <v>5</v>
      </c>
      <c r="J48" s="23"/>
      <c r="K48" s="23">
        <v>7</v>
      </c>
      <c r="L48" s="23">
        <v>7</v>
      </c>
      <c r="M48" s="23">
        <v>8</v>
      </c>
      <c r="N48" s="23">
        <v>9</v>
      </c>
      <c r="O48" s="119">
        <v>45</v>
      </c>
      <c r="P48" s="26">
        <f t="shared" si="1"/>
        <v>45</v>
      </c>
    </row>
    <row r="49" spans="1:16" s="13" customFormat="1" ht="15.75" x14ac:dyDescent="0.25">
      <c r="A49" s="88" t="s">
        <v>137</v>
      </c>
      <c r="B49" s="117" t="s">
        <v>138</v>
      </c>
      <c r="C49" s="23"/>
      <c r="D49" s="23"/>
      <c r="E49" s="23">
        <v>4</v>
      </c>
      <c r="F49" s="23"/>
      <c r="G49" s="23">
        <v>3</v>
      </c>
      <c r="H49" s="23"/>
      <c r="I49" s="23">
        <v>4</v>
      </c>
      <c r="J49" s="23">
        <v>8</v>
      </c>
      <c r="K49" s="23">
        <v>8</v>
      </c>
      <c r="L49" s="23"/>
      <c r="M49" s="23">
        <v>8</v>
      </c>
      <c r="N49" s="23">
        <v>8</v>
      </c>
      <c r="O49" s="119">
        <v>54</v>
      </c>
      <c r="P49" s="26">
        <f t="shared" si="1"/>
        <v>43</v>
      </c>
    </row>
    <row r="50" spans="1:16" s="13" customFormat="1" ht="15.75" x14ac:dyDescent="0.25">
      <c r="A50" s="88" t="s">
        <v>139</v>
      </c>
      <c r="B50" s="117" t="s">
        <v>140</v>
      </c>
      <c r="C50" s="23">
        <v>4</v>
      </c>
      <c r="D50" s="23"/>
      <c r="E50" s="23">
        <v>3</v>
      </c>
      <c r="F50" s="23"/>
      <c r="G50" s="23">
        <v>4</v>
      </c>
      <c r="H50" s="23"/>
      <c r="I50" s="23">
        <v>2</v>
      </c>
      <c r="J50" s="23">
        <v>8</v>
      </c>
      <c r="K50" s="23">
        <v>8</v>
      </c>
      <c r="L50" s="23"/>
      <c r="M50" s="23"/>
      <c r="N50" s="23">
        <v>9</v>
      </c>
      <c r="O50" s="119">
        <v>47</v>
      </c>
      <c r="P50" s="26">
        <f t="shared" si="1"/>
        <v>38</v>
      </c>
    </row>
    <row r="51" spans="1:16" s="13" customFormat="1" ht="15.75" x14ac:dyDescent="0.25">
      <c r="A51" s="88" t="s">
        <v>141</v>
      </c>
      <c r="B51" s="117" t="s">
        <v>142</v>
      </c>
      <c r="C51" s="23">
        <v>1</v>
      </c>
      <c r="D51" s="23">
        <v>3</v>
      </c>
      <c r="E51" s="23">
        <v>3</v>
      </c>
      <c r="F51" s="23"/>
      <c r="G51" s="23">
        <v>1</v>
      </c>
      <c r="H51" s="23"/>
      <c r="I51" s="23">
        <v>3</v>
      </c>
      <c r="J51" s="23"/>
      <c r="K51" s="23">
        <v>7</v>
      </c>
      <c r="L51" s="23">
        <v>7</v>
      </c>
      <c r="M51" s="23">
        <v>9</v>
      </c>
      <c r="N51" s="23">
        <v>11</v>
      </c>
      <c r="O51" s="119">
        <v>48</v>
      </c>
      <c r="P51" s="26">
        <f t="shared" si="1"/>
        <v>45</v>
      </c>
    </row>
    <row r="52" spans="1:16" s="13" customFormat="1" ht="15.75" x14ac:dyDescent="0.25">
      <c r="A52" s="88" t="s">
        <v>143</v>
      </c>
      <c r="B52" s="117" t="s">
        <v>144</v>
      </c>
      <c r="C52" s="23"/>
      <c r="D52" s="23"/>
      <c r="E52" s="23">
        <v>1</v>
      </c>
      <c r="F52" s="23">
        <v>4</v>
      </c>
      <c r="G52" s="23"/>
      <c r="H52" s="23">
        <v>3</v>
      </c>
      <c r="I52" s="23">
        <v>4</v>
      </c>
      <c r="J52" s="23">
        <v>7</v>
      </c>
      <c r="K52" s="23">
        <v>7</v>
      </c>
      <c r="L52" s="23">
        <v>8</v>
      </c>
      <c r="M52" s="23"/>
      <c r="N52" s="23">
        <v>13</v>
      </c>
      <c r="O52" s="119">
        <v>48</v>
      </c>
      <c r="P52" s="26">
        <f t="shared" si="1"/>
        <v>47</v>
      </c>
    </row>
    <row r="53" spans="1:16" s="13" customFormat="1" ht="15.75" x14ac:dyDescent="0.25">
      <c r="A53" s="88" t="s">
        <v>145</v>
      </c>
      <c r="B53" s="117" t="s">
        <v>146</v>
      </c>
      <c r="C53" s="23">
        <v>2</v>
      </c>
      <c r="D53" s="23"/>
      <c r="E53" s="23">
        <v>2</v>
      </c>
      <c r="F53" s="23">
        <v>2</v>
      </c>
      <c r="G53" s="23"/>
      <c r="H53" s="23">
        <v>3</v>
      </c>
      <c r="I53" s="23">
        <v>4</v>
      </c>
      <c r="J53" s="23">
        <v>9</v>
      </c>
      <c r="K53" s="23">
        <v>7</v>
      </c>
      <c r="L53" s="23"/>
      <c r="M53" s="23">
        <v>7</v>
      </c>
      <c r="N53" s="23">
        <v>10</v>
      </c>
      <c r="O53" s="119">
        <v>37</v>
      </c>
      <c r="P53" s="26">
        <f t="shared" si="1"/>
        <v>46</v>
      </c>
    </row>
    <row r="54" spans="1:16" s="13" customFormat="1" ht="15.75" x14ac:dyDescent="0.25">
      <c r="A54" s="88" t="s">
        <v>147</v>
      </c>
      <c r="B54" s="117" t="s">
        <v>148</v>
      </c>
      <c r="C54" s="23">
        <v>2</v>
      </c>
      <c r="D54" s="23"/>
      <c r="E54" s="23">
        <v>4</v>
      </c>
      <c r="F54" s="23">
        <v>3</v>
      </c>
      <c r="G54" s="23"/>
      <c r="H54" s="23">
        <v>1</v>
      </c>
      <c r="I54" s="23">
        <v>2</v>
      </c>
      <c r="J54" s="23">
        <v>9</v>
      </c>
      <c r="K54" s="23">
        <v>8</v>
      </c>
      <c r="L54" s="23">
        <v>9</v>
      </c>
      <c r="M54" s="23"/>
      <c r="N54" s="23">
        <v>12</v>
      </c>
      <c r="O54" s="119">
        <v>51</v>
      </c>
      <c r="P54" s="26">
        <f t="shared" si="1"/>
        <v>50</v>
      </c>
    </row>
    <row r="55" spans="1:16" s="13" customFormat="1" ht="15.75" x14ac:dyDescent="0.25">
      <c r="A55" s="88" t="s">
        <v>149</v>
      </c>
      <c r="B55" s="117" t="s">
        <v>150</v>
      </c>
      <c r="C55" s="23">
        <v>4</v>
      </c>
      <c r="D55" s="23"/>
      <c r="E55" s="23"/>
      <c r="F55" s="23">
        <v>2</v>
      </c>
      <c r="G55" s="23"/>
      <c r="H55" s="23">
        <v>3</v>
      </c>
      <c r="I55" s="23">
        <v>4</v>
      </c>
      <c r="J55" s="23"/>
      <c r="K55" s="23">
        <v>8</v>
      </c>
      <c r="L55" s="23">
        <v>8</v>
      </c>
      <c r="M55" s="23">
        <v>7</v>
      </c>
      <c r="N55" s="23">
        <v>9</v>
      </c>
      <c r="O55" s="119">
        <v>52</v>
      </c>
      <c r="P55" s="26">
        <f t="shared" si="1"/>
        <v>45</v>
      </c>
    </row>
    <row r="56" spans="1:16" s="13" customFormat="1" ht="15.75" x14ac:dyDescent="0.25">
      <c r="A56" s="88" t="s">
        <v>151</v>
      </c>
      <c r="B56" s="117" t="s">
        <v>152</v>
      </c>
      <c r="C56" s="23">
        <v>2</v>
      </c>
      <c r="D56" s="23"/>
      <c r="E56" s="23">
        <v>1</v>
      </c>
      <c r="F56" s="23">
        <v>5</v>
      </c>
      <c r="G56" s="23"/>
      <c r="H56" s="23">
        <v>3</v>
      </c>
      <c r="I56" s="23">
        <v>2</v>
      </c>
      <c r="J56" s="23">
        <v>8</v>
      </c>
      <c r="K56" s="23">
        <v>7</v>
      </c>
      <c r="L56" s="23"/>
      <c r="M56" s="23">
        <v>9</v>
      </c>
      <c r="N56" s="23">
        <v>5</v>
      </c>
      <c r="O56" s="119">
        <v>54</v>
      </c>
      <c r="P56" s="26">
        <f t="shared" si="1"/>
        <v>42</v>
      </c>
    </row>
    <row r="57" spans="1:16" s="13" customFormat="1" ht="15.75" x14ac:dyDescent="0.25">
      <c r="A57" s="88" t="s">
        <v>153</v>
      </c>
      <c r="B57" s="117" t="s">
        <v>154</v>
      </c>
      <c r="C57" s="23">
        <v>1</v>
      </c>
      <c r="D57" s="23"/>
      <c r="E57" s="23">
        <v>5</v>
      </c>
      <c r="F57" s="23">
        <v>1</v>
      </c>
      <c r="G57" s="23">
        <v>2</v>
      </c>
      <c r="H57" s="23"/>
      <c r="I57" s="23"/>
      <c r="J57" s="23">
        <v>7</v>
      </c>
      <c r="K57" s="23">
        <v>8</v>
      </c>
      <c r="L57" s="23"/>
      <c r="M57" s="23">
        <v>9</v>
      </c>
      <c r="N57" s="23">
        <v>11</v>
      </c>
      <c r="O57" s="119">
        <v>35</v>
      </c>
      <c r="P57" s="26">
        <f t="shared" si="1"/>
        <v>44</v>
      </c>
    </row>
    <row r="58" spans="1:16" s="13" customFormat="1" ht="15.75" x14ac:dyDescent="0.25">
      <c r="A58" s="88" t="s">
        <v>155</v>
      </c>
      <c r="B58" s="117" t="s">
        <v>156</v>
      </c>
      <c r="C58" s="23"/>
      <c r="D58" s="23"/>
      <c r="E58" s="23">
        <v>4</v>
      </c>
      <c r="F58" s="23"/>
      <c r="G58" s="23">
        <v>3</v>
      </c>
      <c r="H58" s="23">
        <v>5</v>
      </c>
      <c r="I58" s="23">
        <v>1</v>
      </c>
      <c r="J58" s="23">
        <v>5</v>
      </c>
      <c r="K58" s="23">
        <v>5</v>
      </c>
      <c r="L58" s="23">
        <v>6</v>
      </c>
      <c r="M58" s="23"/>
      <c r="N58" s="23">
        <v>12</v>
      </c>
      <c r="O58" s="119">
        <v>45</v>
      </c>
      <c r="P58" s="26">
        <f t="shared" si="1"/>
        <v>41</v>
      </c>
    </row>
    <row r="59" spans="1:16" s="13" customFormat="1" ht="15.75" x14ac:dyDescent="0.25">
      <c r="A59" s="88" t="s">
        <v>157</v>
      </c>
      <c r="B59" s="117" t="s">
        <v>158</v>
      </c>
      <c r="C59" s="23">
        <v>3</v>
      </c>
      <c r="D59" s="23">
        <v>2</v>
      </c>
      <c r="E59" s="23">
        <v>4</v>
      </c>
      <c r="F59" s="23">
        <v>4</v>
      </c>
      <c r="G59" s="23"/>
      <c r="H59" s="23"/>
      <c r="I59" s="23"/>
      <c r="J59" s="23"/>
      <c r="K59" s="23">
        <v>8</v>
      </c>
      <c r="L59" s="23">
        <v>6</v>
      </c>
      <c r="M59" s="23">
        <v>7</v>
      </c>
      <c r="N59" s="23">
        <v>9</v>
      </c>
      <c r="O59" s="119">
        <v>37</v>
      </c>
      <c r="P59" s="26">
        <f t="shared" si="1"/>
        <v>43</v>
      </c>
    </row>
    <row r="60" spans="1:16" s="13" customFormat="1" ht="15.75" x14ac:dyDescent="0.25">
      <c r="A60" s="88" t="s">
        <v>159</v>
      </c>
      <c r="B60" s="117" t="s">
        <v>160</v>
      </c>
      <c r="C60" s="23">
        <v>3</v>
      </c>
      <c r="D60" s="23"/>
      <c r="E60" s="23"/>
      <c r="F60" s="23">
        <v>2</v>
      </c>
      <c r="G60" s="23"/>
      <c r="H60" s="23">
        <v>5</v>
      </c>
      <c r="I60" s="23">
        <v>4</v>
      </c>
      <c r="J60" s="23">
        <v>8</v>
      </c>
      <c r="K60" s="23"/>
      <c r="L60" s="23">
        <v>8</v>
      </c>
      <c r="M60" s="23">
        <v>7</v>
      </c>
      <c r="N60" s="23">
        <v>12</v>
      </c>
      <c r="O60" s="119">
        <v>44</v>
      </c>
      <c r="P60" s="26">
        <f t="shared" si="1"/>
        <v>49</v>
      </c>
    </row>
    <row r="61" spans="1:16" s="13" customFormat="1" ht="15.75" x14ac:dyDescent="0.25">
      <c r="A61" s="88" t="s">
        <v>161</v>
      </c>
      <c r="B61" s="117" t="s">
        <v>162</v>
      </c>
      <c r="C61" s="23">
        <v>5</v>
      </c>
      <c r="D61" s="23"/>
      <c r="E61" s="23"/>
      <c r="F61" s="23">
        <v>1</v>
      </c>
      <c r="G61" s="23">
        <v>5</v>
      </c>
      <c r="H61" s="23"/>
      <c r="I61" s="23">
        <v>4</v>
      </c>
      <c r="J61" s="23">
        <v>8</v>
      </c>
      <c r="K61" s="23">
        <v>9</v>
      </c>
      <c r="L61" s="23">
        <v>8</v>
      </c>
      <c r="M61" s="23"/>
      <c r="N61" s="23">
        <v>9</v>
      </c>
      <c r="O61" s="119">
        <v>47</v>
      </c>
      <c r="P61" s="26">
        <f t="shared" si="1"/>
        <v>49</v>
      </c>
    </row>
    <row r="62" spans="1:16" s="13" customFormat="1" ht="15.75" x14ac:dyDescent="0.25">
      <c r="A62" s="88" t="s">
        <v>163</v>
      </c>
      <c r="B62" s="117" t="s">
        <v>164</v>
      </c>
      <c r="C62" s="23">
        <v>5</v>
      </c>
      <c r="D62" s="23">
        <v>5</v>
      </c>
      <c r="E62" s="23">
        <v>4</v>
      </c>
      <c r="F62" s="23">
        <v>5</v>
      </c>
      <c r="G62" s="23"/>
      <c r="H62" s="23"/>
      <c r="I62" s="23">
        <v>4</v>
      </c>
      <c r="J62" s="23">
        <v>9</v>
      </c>
      <c r="K62" s="23"/>
      <c r="L62" s="23">
        <v>9</v>
      </c>
      <c r="M62" s="23">
        <v>7</v>
      </c>
      <c r="N62" s="23">
        <v>12</v>
      </c>
      <c r="O62" s="119">
        <v>43</v>
      </c>
      <c r="P62" s="26">
        <f t="shared" si="1"/>
        <v>60</v>
      </c>
    </row>
    <row r="63" spans="1:16" s="13" customFormat="1" ht="15.75" x14ac:dyDescent="0.25">
      <c r="A63" s="88" t="s">
        <v>165</v>
      </c>
      <c r="B63" s="117" t="s">
        <v>166</v>
      </c>
      <c r="C63" s="23"/>
      <c r="D63" s="23">
        <v>2</v>
      </c>
      <c r="E63" s="23">
        <v>1</v>
      </c>
      <c r="F63" s="23"/>
      <c r="G63" s="23"/>
      <c r="H63" s="23"/>
      <c r="I63" s="23">
        <v>2</v>
      </c>
      <c r="J63" s="23"/>
      <c r="K63" s="23">
        <v>9</v>
      </c>
      <c r="L63" s="23">
        <v>7</v>
      </c>
      <c r="M63" s="23">
        <v>8</v>
      </c>
      <c r="N63" s="23">
        <v>9</v>
      </c>
      <c r="O63" s="119">
        <v>45</v>
      </c>
      <c r="P63" s="26">
        <f t="shared" si="1"/>
        <v>38</v>
      </c>
    </row>
    <row r="64" spans="1:16" s="13" customFormat="1" ht="15.75" x14ac:dyDescent="0.25">
      <c r="A64" s="88" t="s">
        <v>167</v>
      </c>
      <c r="B64" s="117" t="s">
        <v>168</v>
      </c>
      <c r="C64" s="23">
        <v>2</v>
      </c>
      <c r="D64" s="23">
        <v>5</v>
      </c>
      <c r="E64" s="23">
        <v>2</v>
      </c>
      <c r="F64" s="23">
        <v>5</v>
      </c>
      <c r="G64" s="23">
        <v>4</v>
      </c>
      <c r="H64" s="23">
        <v>2</v>
      </c>
      <c r="I64" s="23">
        <v>3</v>
      </c>
      <c r="J64" s="23"/>
      <c r="K64" s="23">
        <v>8</v>
      </c>
      <c r="L64" s="23">
        <v>8</v>
      </c>
      <c r="M64" s="23">
        <v>8</v>
      </c>
      <c r="N64" s="23">
        <v>10</v>
      </c>
      <c r="O64" s="119">
        <v>46</v>
      </c>
      <c r="P64" s="26">
        <f t="shared" si="1"/>
        <v>57</v>
      </c>
    </row>
    <row r="65" spans="1:16" s="13" customFormat="1" ht="15.75" x14ac:dyDescent="0.25">
      <c r="A65" s="88" t="s">
        <v>169</v>
      </c>
      <c r="B65" s="117" t="s">
        <v>170</v>
      </c>
      <c r="C65" s="23">
        <v>2</v>
      </c>
      <c r="D65" s="23">
        <v>1</v>
      </c>
      <c r="E65" s="23"/>
      <c r="F65" s="23">
        <v>4</v>
      </c>
      <c r="G65" s="23"/>
      <c r="H65" s="23"/>
      <c r="I65" s="23"/>
      <c r="J65" s="23">
        <v>8</v>
      </c>
      <c r="K65" s="23">
        <v>7</v>
      </c>
      <c r="L65" s="23">
        <v>9</v>
      </c>
      <c r="M65" s="23"/>
      <c r="N65" s="23">
        <v>13</v>
      </c>
      <c r="O65" s="119">
        <v>42</v>
      </c>
      <c r="P65" s="26">
        <f t="shared" si="1"/>
        <v>44</v>
      </c>
    </row>
    <row r="66" spans="1:16" s="13" customFormat="1" ht="15.75" x14ac:dyDescent="0.25">
      <c r="A66" s="88" t="s">
        <v>171</v>
      </c>
      <c r="B66" s="117" t="s">
        <v>172</v>
      </c>
      <c r="C66" s="23">
        <v>3</v>
      </c>
      <c r="D66" s="23">
        <v>5</v>
      </c>
      <c r="E66" s="23"/>
      <c r="F66" s="23">
        <v>2</v>
      </c>
      <c r="G66" s="23">
        <v>3</v>
      </c>
      <c r="H66" s="23"/>
      <c r="I66" s="23">
        <v>1</v>
      </c>
      <c r="J66" s="23">
        <v>10</v>
      </c>
      <c r="K66" s="23"/>
      <c r="L66" s="23">
        <v>7</v>
      </c>
      <c r="M66" s="23">
        <v>8</v>
      </c>
      <c r="N66" s="23">
        <v>9</v>
      </c>
      <c r="O66" s="119">
        <v>40</v>
      </c>
      <c r="P66" s="26">
        <f t="shared" si="1"/>
        <v>48</v>
      </c>
    </row>
    <row r="67" spans="1:16" s="13" customFormat="1" ht="15.75" x14ac:dyDescent="0.25">
      <c r="A67" s="88" t="s">
        <v>173</v>
      </c>
      <c r="B67" s="117" t="s">
        <v>174</v>
      </c>
      <c r="C67" s="23"/>
      <c r="D67" s="23"/>
      <c r="E67" s="23">
        <v>3</v>
      </c>
      <c r="F67" s="23">
        <v>5</v>
      </c>
      <c r="G67" s="23">
        <v>5</v>
      </c>
      <c r="H67" s="23">
        <v>3</v>
      </c>
      <c r="I67" s="23">
        <v>3</v>
      </c>
      <c r="J67" s="23">
        <v>7</v>
      </c>
      <c r="K67" s="23">
        <v>9</v>
      </c>
      <c r="L67" s="23"/>
      <c r="M67" s="23">
        <v>8</v>
      </c>
      <c r="N67" s="23">
        <v>11</v>
      </c>
      <c r="O67" s="119">
        <v>42</v>
      </c>
      <c r="P67" s="26">
        <f t="shared" si="1"/>
        <v>54</v>
      </c>
    </row>
    <row r="68" spans="1:16" s="13" customFormat="1" ht="15.75" x14ac:dyDescent="0.25">
      <c r="A68" s="88" t="s">
        <v>175</v>
      </c>
      <c r="B68" s="117" t="s">
        <v>176</v>
      </c>
      <c r="C68" s="23"/>
      <c r="D68" s="23"/>
      <c r="E68" s="23"/>
      <c r="F68" s="23">
        <v>2</v>
      </c>
      <c r="G68" s="23">
        <v>1</v>
      </c>
      <c r="H68" s="23">
        <v>4</v>
      </c>
      <c r="I68" s="23">
        <v>5</v>
      </c>
      <c r="J68" s="23">
        <v>9</v>
      </c>
      <c r="K68" s="23">
        <v>8</v>
      </c>
      <c r="L68" s="23"/>
      <c r="M68" s="23">
        <v>7</v>
      </c>
      <c r="N68" s="23">
        <v>13</v>
      </c>
      <c r="O68" s="119">
        <v>39</v>
      </c>
      <c r="P68" s="26">
        <f t="shared" si="1"/>
        <v>49</v>
      </c>
    </row>
    <row r="69" spans="1:16" s="13" customFormat="1" ht="15.75" x14ac:dyDescent="0.25">
      <c r="A69" s="88" t="s">
        <v>177</v>
      </c>
      <c r="B69" s="117" t="s">
        <v>178</v>
      </c>
      <c r="C69" s="23">
        <v>4</v>
      </c>
      <c r="D69" s="23"/>
      <c r="E69" s="23"/>
      <c r="F69" s="23">
        <v>4</v>
      </c>
      <c r="G69" s="23">
        <v>2</v>
      </c>
      <c r="H69" s="23">
        <v>4</v>
      </c>
      <c r="I69" s="23">
        <v>5</v>
      </c>
      <c r="J69" s="23">
        <v>9</v>
      </c>
      <c r="K69" s="23">
        <v>7</v>
      </c>
      <c r="L69" s="23">
        <v>7</v>
      </c>
      <c r="M69" s="23">
        <v>8</v>
      </c>
      <c r="N69" s="23">
        <v>12</v>
      </c>
      <c r="O69" s="119">
        <v>36</v>
      </c>
      <c r="P69" s="26">
        <f t="shared" si="1"/>
        <v>62</v>
      </c>
    </row>
    <row r="70" spans="1:16" s="13" customFormat="1" ht="15.75" x14ac:dyDescent="0.25">
      <c r="A70" s="88" t="s">
        <v>179</v>
      </c>
      <c r="B70" s="117" t="s">
        <v>180</v>
      </c>
      <c r="C70" s="23">
        <v>5</v>
      </c>
      <c r="D70" s="23">
        <v>1</v>
      </c>
      <c r="E70" s="23">
        <v>4</v>
      </c>
      <c r="F70" s="23"/>
      <c r="G70" s="23">
        <v>4</v>
      </c>
      <c r="H70" s="23"/>
      <c r="I70" s="23">
        <v>1</v>
      </c>
      <c r="J70" s="23">
        <v>8</v>
      </c>
      <c r="K70" s="23"/>
      <c r="L70" s="23">
        <v>7</v>
      </c>
      <c r="M70" s="23">
        <v>9</v>
      </c>
      <c r="N70" s="23">
        <v>13</v>
      </c>
      <c r="O70" s="119">
        <v>42</v>
      </c>
      <c r="P70" s="26">
        <f t="shared" si="1"/>
        <v>52</v>
      </c>
    </row>
    <row r="71" spans="1:16" s="13" customFormat="1" ht="15.75" x14ac:dyDescent="0.25">
      <c r="A71" s="88" t="s">
        <v>181</v>
      </c>
      <c r="B71" s="117" t="s">
        <v>182</v>
      </c>
      <c r="C71" s="23">
        <v>3</v>
      </c>
      <c r="D71" s="23"/>
      <c r="E71" s="23"/>
      <c r="F71" s="23">
        <v>2</v>
      </c>
      <c r="G71" s="23">
        <v>2</v>
      </c>
      <c r="H71" s="23">
        <v>3</v>
      </c>
      <c r="I71" s="23">
        <v>5</v>
      </c>
      <c r="J71" s="23">
        <v>7</v>
      </c>
      <c r="K71" s="23">
        <v>9</v>
      </c>
      <c r="L71" s="23"/>
      <c r="M71" s="23">
        <v>7</v>
      </c>
      <c r="N71" s="23">
        <v>5</v>
      </c>
      <c r="O71" s="119">
        <v>40</v>
      </c>
      <c r="P71" s="26">
        <f t="shared" si="1"/>
        <v>43</v>
      </c>
    </row>
    <row r="72" spans="1:16" s="13" customFormat="1" ht="15.75" x14ac:dyDescent="0.25">
      <c r="A72" s="88" t="s">
        <v>183</v>
      </c>
      <c r="B72" s="117" t="s">
        <v>184</v>
      </c>
      <c r="C72" s="23">
        <v>4</v>
      </c>
      <c r="D72" s="23"/>
      <c r="E72" s="23"/>
      <c r="F72" s="23">
        <v>3</v>
      </c>
      <c r="G72" s="23">
        <v>5</v>
      </c>
      <c r="H72" s="23">
        <v>2</v>
      </c>
      <c r="I72" s="23">
        <v>1</v>
      </c>
      <c r="J72" s="23">
        <v>9</v>
      </c>
      <c r="K72" s="23">
        <v>7</v>
      </c>
      <c r="L72" s="23">
        <v>8</v>
      </c>
      <c r="M72" s="23"/>
      <c r="N72" s="23">
        <v>13</v>
      </c>
      <c r="O72" s="119">
        <v>36</v>
      </c>
      <c r="P72" s="26">
        <f t="shared" si="1"/>
        <v>52</v>
      </c>
    </row>
    <row r="73" spans="1:16" s="13" customFormat="1" ht="15.75" x14ac:dyDescent="0.25">
      <c r="A73" s="88" t="s">
        <v>185</v>
      </c>
      <c r="B73" s="117" t="s">
        <v>186</v>
      </c>
      <c r="C73" s="23"/>
      <c r="D73" s="23">
        <v>2</v>
      </c>
      <c r="E73" s="23">
        <v>5</v>
      </c>
      <c r="F73" s="23"/>
      <c r="G73" s="23"/>
      <c r="H73" s="23">
        <v>5</v>
      </c>
      <c r="I73" s="23"/>
      <c r="J73" s="23">
        <v>7</v>
      </c>
      <c r="K73" s="23">
        <v>7</v>
      </c>
      <c r="L73" s="23">
        <v>8</v>
      </c>
      <c r="M73" s="23"/>
      <c r="N73" s="23">
        <v>10</v>
      </c>
      <c r="O73" s="119">
        <v>40</v>
      </c>
      <c r="P73" s="26">
        <f t="shared" si="1"/>
        <v>44</v>
      </c>
    </row>
    <row r="74" spans="1:16" s="13" customFormat="1" ht="15.75" x14ac:dyDescent="0.25">
      <c r="A74" s="88" t="s">
        <v>187</v>
      </c>
      <c r="B74" s="117" t="s">
        <v>188</v>
      </c>
      <c r="C74" s="23">
        <v>5</v>
      </c>
      <c r="D74" s="23">
        <v>4</v>
      </c>
      <c r="E74" s="23">
        <v>5</v>
      </c>
      <c r="F74" s="23"/>
      <c r="G74" s="23">
        <v>4</v>
      </c>
      <c r="H74" s="23">
        <v>5</v>
      </c>
      <c r="I74" s="23"/>
      <c r="J74" s="23">
        <v>8</v>
      </c>
      <c r="K74" s="23"/>
      <c r="L74" s="23">
        <v>7</v>
      </c>
      <c r="M74" s="23">
        <v>8</v>
      </c>
      <c r="N74" s="23">
        <v>10</v>
      </c>
      <c r="O74" s="119">
        <v>33</v>
      </c>
      <c r="P74" s="26">
        <f t="shared" si="1"/>
        <v>56</v>
      </c>
    </row>
    <row r="75" spans="1:16" s="13" customFormat="1" ht="15.75" x14ac:dyDescent="0.25">
      <c r="A75" s="88" t="s">
        <v>189</v>
      </c>
      <c r="B75" s="117" t="s">
        <v>190</v>
      </c>
      <c r="C75" s="23">
        <v>4</v>
      </c>
      <c r="D75" s="23">
        <v>1</v>
      </c>
      <c r="E75" s="23">
        <v>1</v>
      </c>
      <c r="F75" s="23">
        <v>5</v>
      </c>
      <c r="G75" s="23"/>
      <c r="H75" s="23"/>
      <c r="I75" s="23">
        <v>4</v>
      </c>
      <c r="J75" s="23">
        <v>7</v>
      </c>
      <c r="K75" s="23"/>
      <c r="L75" s="23">
        <v>8</v>
      </c>
      <c r="M75" s="23">
        <v>7</v>
      </c>
      <c r="N75" s="23">
        <v>13</v>
      </c>
      <c r="O75" s="119">
        <v>38</v>
      </c>
      <c r="P75" s="26">
        <f t="shared" si="1"/>
        <v>50</v>
      </c>
    </row>
    <row r="76" spans="1:16" s="13" customFormat="1" ht="15.75" x14ac:dyDescent="0.25">
      <c r="A76" s="88" t="s">
        <v>191</v>
      </c>
      <c r="B76" s="117" t="s">
        <v>192</v>
      </c>
      <c r="C76" s="23"/>
      <c r="D76" s="23"/>
      <c r="E76" s="23">
        <v>5</v>
      </c>
      <c r="F76" s="23">
        <v>2</v>
      </c>
      <c r="G76" s="23"/>
      <c r="H76" s="23">
        <v>2</v>
      </c>
      <c r="I76" s="23">
        <v>2</v>
      </c>
      <c r="J76" s="23">
        <v>8</v>
      </c>
      <c r="K76" s="23"/>
      <c r="L76" s="23">
        <v>7</v>
      </c>
      <c r="M76" s="23">
        <v>8</v>
      </c>
      <c r="N76" s="23">
        <v>10</v>
      </c>
      <c r="O76" s="119">
        <v>43</v>
      </c>
      <c r="P76" s="26">
        <f t="shared" si="1"/>
        <v>44</v>
      </c>
    </row>
    <row r="77" spans="1:16" s="13" customFormat="1" ht="15.75" x14ac:dyDescent="0.25">
      <c r="A77" s="88" t="s">
        <v>193</v>
      </c>
      <c r="B77" s="117" t="s">
        <v>194</v>
      </c>
      <c r="C77" s="23"/>
      <c r="D77" s="23">
        <v>4</v>
      </c>
      <c r="E77" s="23"/>
      <c r="F77" s="23">
        <v>5</v>
      </c>
      <c r="G77" s="23"/>
      <c r="H77" s="23">
        <v>2</v>
      </c>
      <c r="I77" s="23">
        <v>3</v>
      </c>
      <c r="J77" s="23"/>
      <c r="K77" s="23">
        <v>9</v>
      </c>
      <c r="L77" s="23">
        <v>8</v>
      </c>
      <c r="M77" s="23">
        <v>7</v>
      </c>
      <c r="N77" s="23">
        <v>13</v>
      </c>
      <c r="O77" s="119">
        <v>42</v>
      </c>
      <c r="P77" s="26">
        <f t="shared" si="1"/>
        <v>51</v>
      </c>
    </row>
    <row r="78" spans="1:16" s="13" customFormat="1" ht="15.75" x14ac:dyDescent="0.25">
      <c r="A78" s="88" t="s">
        <v>195</v>
      </c>
      <c r="B78" s="117" t="s">
        <v>196</v>
      </c>
      <c r="C78" s="23">
        <v>5</v>
      </c>
      <c r="D78" s="23">
        <v>2</v>
      </c>
      <c r="E78" s="23"/>
      <c r="F78" s="23">
        <v>2</v>
      </c>
      <c r="G78" s="23"/>
      <c r="H78" s="23">
        <v>3</v>
      </c>
      <c r="I78" s="23">
        <v>2</v>
      </c>
      <c r="J78" s="23">
        <v>9</v>
      </c>
      <c r="K78" s="23">
        <v>9</v>
      </c>
      <c r="L78" s="23">
        <v>7</v>
      </c>
      <c r="M78" s="23">
        <v>7</v>
      </c>
      <c r="N78" s="23">
        <v>12</v>
      </c>
      <c r="O78" s="119">
        <v>37</v>
      </c>
      <c r="P78" s="26">
        <f t="shared" si="1"/>
        <v>58</v>
      </c>
    </row>
    <row r="79" spans="1:16" s="13" customFormat="1" ht="15.75" x14ac:dyDescent="0.25">
      <c r="A79" s="88" t="s">
        <v>197</v>
      </c>
      <c r="B79" s="117" t="s">
        <v>198</v>
      </c>
      <c r="C79" s="23">
        <v>3</v>
      </c>
      <c r="D79" s="23">
        <v>2</v>
      </c>
      <c r="E79" s="23">
        <v>5</v>
      </c>
      <c r="F79" s="23"/>
      <c r="G79" s="23">
        <v>3</v>
      </c>
      <c r="H79" s="23">
        <v>4</v>
      </c>
      <c r="I79" s="23">
        <v>4</v>
      </c>
      <c r="J79" s="23">
        <v>7</v>
      </c>
      <c r="K79" s="23"/>
      <c r="L79" s="23"/>
      <c r="M79" s="23">
        <v>9</v>
      </c>
      <c r="N79" s="23"/>
      <c r="O79" s="119">
        <v>34</v>
      </c>
      <c r="P79" s="26">
        <f t="shared" si="1"/>
        <v>37</v>
      </c>
    </row>
    <row r="80" spans="1:16" s="13" customFormat="1" ht="15.75" x14ac:dyDescent="0.25">
      <c r="A80" s="88" t="s">
        <v>199</v>
      </c>
      <c r="B80" s="117" t="s">
        <v>200</v>
      </c>
      <c r="C80" s="23"/>
      <c r="D80" s="23">
        <v>4</v>
      </c>
      <c r="E80" s="23"/>
      <c r="F80" s="23">
        <v>4</v>
      </c>
      <c r="G80" s="23"/>
      <c r="H80" s="23">
        <v>5</v>
      </c>
      <c r="I80" s="23">
        <v>2</v>
      </c>
      <c r="J80" s="23">
        <v>9</v>
      </c>
      <c r="K80" s="23">
        <v>9</v>
      </c>
      <c r="L80" s="23">
        <v>8</v>
      </c>
      <c r="M80" s="23">
        <v>7</v>
      </c>
      <c r="N80" s="23">
        <v>8</v>
      </c>
      <c r="O80" s="119">
        <v>38</v>
      </c>
      <c r="P80" s="26">
        <f t="shared" ref="P80:P143" si="2">SUM(C80:N80)</f>
        <v>56</v>
      </c>
    </row>
    <row r="81" spans="1:16" s="13" customFormat="1" ht="15.75" x14ac:dyDescent="0.25">
      <c r="A81" s="88" t="s">
        <v>201</v>
      </c>
      <c r="B81" s="117" t="s">
        <v>202</v>
      </c>
      <c r="C81" s="23"/>
      <c r="D81" s="23">
        <v>2</v>
      </c>
      <c r="E81" s="23">
        <v>1</v>
      </c>
      <c r="F81" s="23">
        <v>5</v>
      </c>
      <c r="G81" s="23">
        <v>1</v>
      </c>
      <c r="H81" s="23">
        <v>2</v>
      </c>
      <c r="I81" s="23">
        <v>4</v>
      </c>
      <c r="J81" s="23"/>
      <c r="K81" s="23">
        <v>8</v>
      </c>
      <c r="L81" s="23"/>
      <c r="M81" s="23">
        <v>7</v>
      </c>
      <c r="N81" s="23">
        <v>11</v>
      </c>
      <c r="O81" s="119">
        <v>42</v>
      </c>
      <c r="P81" s="26">
        <f t="shared" si="2"/>
        <v>41</v>
      </c>
    </row>
    <row r="82" spans="1:16" s="13" customFormat="1" ht="15.75" x14ac:dyDescent="0.25">
      <c r="A82" s="88" t="s">
        <v>203</v>
      </c>
      <c r="B82" s="117" t="s">
        <v>204</v>
      </c>
      <c r="C82" s="23"/>
      <c r="D82" s="23"/>
      <c r="E82" s="23">
        <v>3</v>
      </c>
      <c r="F82" s="23"/>
      <c r="G82" s="23">
        <v>4</v>
      </c>
      <c r="H82" s="23">
        <v>2</v>
      </c>
      <c r="I82" s="23">
        <v>1</v>
      </c>
      <c r="J82" s="23">
        <v>7</v>
      </c>
      <c r="K82" s="23">
        <v>9</v>
      </c>
      <c r="L82" s="23">
        <v>8</v>
      </c>
      <c r="M82" s="23"/>
      <c r="N82" s="23">
        <v>10</v>
      </c>
      <c r="O82" s="119">
        <v>35</v>
      </c>
      <c r="P82" s="26">
        <f t="shared" si="2"/>
        <v>44</v>
      </c>
    </row>
    <row r="83" spans="1:16" s="13" customFormat="1" ht="15.75" x14ac:dyDescent="0.25">
      <c r="A83" s="88" t="s">
        <v>205</v>
      </c>
      <c r="B83" s="117" t="s">
        <v>206</v>
      </c>
      <c r="C83" s="23"/>
      <c r="D83" s="23">
        <v>4</v>
      </c>
      <c r="E83" s="23">
        <v>3</v>
      </c>
      <c r="F83" s="23">
        <v>2</v>
      </c>
      <c r="G83" s="23">
        <v>4</v>
      </c>
      <c r="H83" s="23"/>
      <c r="I83" s="23"/>
      <c r="J83" s="23">
        <v>8</v>
      </c>
      <c r="K83" s="23">
        <v>9</v>
      </c>
      <c r="L83" s="23"/>
      <c r="M83" s="23">
        <v>9</v>
      </c>
      <c r="N83" s="23">
        <v>10</v>
      </c>
      <c r="O83" s="119">
        <v>39</v>
      </c>
      <c r="P83" s="26">
        <f t="shared" si="2"/>
        <v>49</v>
      </c>
    </row>
    <row r="84" spans="1:16" s="13" customFormat="1" ht="15.75" x14ac:dyDescent="0.25">
      <c r="A84" s="88" t="s">
        <v>207</v>
      </c>
      <c r="B84" s="117" t="s">
        <v>208</v>
      </c>
      <c r="C84" s="23">
        <v>1</v>
      </c>
      <c r="D84" s="23"/>
      <c r="E84" s="23">
        <v>2</v>
      </c>
      <c r="F84" s="23"/>
      <c r="G84" s="23">
        <v>1</v>
      </c>
      <c r="H84" s="23">
        <v>4</v>
      </c>
      <c r="I84" s="23">
        <v>3</v>
      </c>
      <c r="J84" s="23">
        <v>8</v>
      </c>
      <c r="K84" s="23">
        <v>8</v>
      </c>
      <c r="L84" s="23">
        <v>7</v>
      </c>
      <c r="M84" s="23"/>
      <c r="N84" s="23">
        <v>10</v>
      </c>
      <c r="O84" s="119">
        <v>33</v>
      </c>
      <c r="P84" s="26">
        <f t="shared" si="2"/>
        <v>44</v>
      </c>
    </row>
    <row r="85" spans="1:16" s="13" customFormat="1" ht="15.75" x14ac:dyDescent="0.25">
      <c r="A85" s="88" t="s">
        <v>209</v>
      </c>
      <c r="B85" s="117" t="s">
        <v>210</v>
      </c>
      <c r="C85" s="23">
        <v>3</v>
      </c>
      <c r="D85" s="23"/>
      <c r="E85" s="23">
        <v>5</v>
      </c>
      <c r="F85" s="23">
        <v>2</v>
      </c>
      <c r="G85" s="23">
        <v>4</v>
      </c>
      <c r="H85" s="23">
        <v>3</v>
      </c>
      <c r="I85" s="23"/>
      <c r="J85" s="23">
        <v>7</v>
      </c>
      <c r="K85" s="23">
        <v>7</v>
      </c>
      <c r="L85" s="23"/>
      <c r="M85" s="23">
        <v>9</v>
      </c>
      <c r="N85" s="23">
        <v>5</v>
      </c>
      <c r="O85" s="119">
        <v>38</v>
      </c>
      <c r="P85" s="26">
        <f t="shared" si="2"/>
        <v>45</v>
      </c>
    </row>
    <row r="86" spans="1:16" s="13" customFormat="1" ht="15.75" x14ac:dyDescent="0.25">
      <c r="A86" s="88" t="s">
        <v>211</v>
      </c>
      <c r="B86" s="117" t="s">
        <v>212</v>
      </c>
      <c r="C86" s="23">
        <v>4</v>
      </c>
      <c r="D86" s="23">
        <v>2</v>
      </c>
      <c r="E86" s="23"/>
      <c r="F86" s="23">
        <v>4</v>
      </c>
      <c r="G86" s="23">
        <v>3</v>
      </c>
      <c r="H86" s="23">
        <v>3</v>
      </c>
      <c r="I86" s="23"/>
      <c r="J86" s="23">
        <v>8</v>
      </c>
      <c r="K86" s="23">
        <v>8</v>
      </c>
      <c r="L86" s="23"/>
      <c r="M86" s="23">
        <v>10</v>
      </c>
      <c r="N86" s="23">
        <v>8</v>
      </c>
      <c r="O86" s="119">
        <v>39</v>
      </c>
      <c r="P86" s="26">
        <f t="shared" si="2"/>
        <v>50</v>
      </c>
    </row>
    <row r="87" spans="1:16" s="13" customFormat="1" ht="15.75" x14ac:dyDescent="0.25">
      <c r="A87" s="88" t="s">
        <v>213</v>
      </c>
      <c r="B87" s="117" t="s">
        <v>214</v>
      </c>
      <c r="C87" s="23"/>
      <c r="D87" s="23">
        <v>5</v>
      </c>
      <c r="E87" s="23">
        <v>5</v>
      </c>
      <c r="F87" s="23">
        <v>4</v>
      </c>
      <c r="G87" s="23">
        <v>5</v>
      </c>
      <c r="H87" s="23">
        <v>5</v>
      </c>
      <c r="I87" s="23"/>
      <c r="J87" s="23">
        <v>9</v>
      </c>
      <c r="K87" s="23">
        <v>8</v>
      </c>
      <c r="L87" s="23"/>
      <c r="M87" s="23">
        <v>8</v>
      </c>
      <c r="N87" s="23">
        <v>8</v>
      </c>
      <c r="O87" s="119">
        <v>39</v>
      </c>
      <c r="P87" s="26">
        <f t="shared" si="2"/>
        <v>57</v>
      </c>
    </row>
    <row r="88" spans="1:16" s="13" customFormat="1" ht="15.75" x14ac:dyDescent="0.25">
      <c r="A88" s="88" t="s">
        <v>215</v>
      </c>
      <c r="B88" s="117" t="s">
        <v>216</v>
      </c>
      <c r="C88" s="23">
        <v>2</v>
      </c>
      <c r="D88" s="23"/>
      <c r="E88" s="23">
        <v>4</v>
      </c>
      <c r="F88" s="23">
        <v>3</v>
      </c>
      <c r="G88" s="23">
        <v>3</v>
      </c>
      <c r="H88" s="23">
        <v>4</v>
      </c>
      <c r="I88" s="23"/>
      <c r="J88" s="23"/>
      <c r="K88" s="23">
        <v>7</v>
      </c>
      <c r="L88" s="23">
        <v>7</v>
      </c>
      <c r="M88" s="23">
        <v>7</v>
      </c>
      <c r="N88" s="23">
        <v>12</v>
      </c>
      <c r="O88" s="119">
        <v>37</v>
      </c>
      <c r="P88" s="26">
        <f t="shared" si="2"/>
        <v>49</v>
      </c>
    </row>
    <row r="89" spans="1:16" s="13" customFormat="1" ht="15.75" x14ac:dyDescent="0.25">
      <c r="A89" s="88" t="s">
        <v>217</v>
      </c>
      <c r="B89" s="117" t="s">
        <v>218</v>
      </c>
      <c r="C89" s="23">
        <v>5</v>
      </c>
      <c r="D89" s="23">
        <v>3</v>
      </c>
      <c r="E89" s="23">
        <v>4</v>
      </c>
      <c r="F89" s="23">
        <v>5</v>
      </c>
      <c r="G89" s="23"/>
      <c r="H89" s="23"/>
      <c r="I89" s="23">
        <v>4</v>
      </c>
      <c r="J89" s="23">
        <v>7</v>
      </c>
      <c r="K89" s="23">
        <v>7</v>
      </c>
      <c r="L89" s="23"/>
      <c r="M89" s="23">
        <v>10</v>
      </c>
      <c r="N89" s="23">
        <v>9</v>
      </c>
      <c r="O89" s="119">
        <v>44</v>
      </c>
      <c r="P89" s="26">
        <f t="shared" si="2"/>
        <v>54</v>
      </c>
    </row>
    <row r="90" spans="1:16" s="13" customFormat="1" ht="15.75" x14ac:dyDescent="0.25">
      <c r="A90" s="88" t="s">
        <v>219</v>
      </c>
      <c r="B90" s="117" t="s">
        <v>220</v>
      </c>
      <c r="C90" s="23"/>
      <c r="D90" s="23">
        <v>3</v>
      </c>
      <c r="E90" s="23"/>
      <c r="F90" s="23">
        <v>4</v>
      </c>
      <c r="G90" s="23">
        <v>5</v>
      </c>
      <c r="H90" s="23">
        <v>4</v>
      </c>
      <c r="I90" s="23">
        <v>2</v>
      </c>
      <c r="J90" s="23">
        <v>9</v>
      </c>
      <c r="K90" s="23">
        <v>7</v>
      </c>
      <c r="L90" s="23"/>
      <c r="M90" s="23">
        <v>7</v>
      </c>
      <c r="N90" s="23">
        <v>9</v>
      </c>
      <c r="O90" s="119">
        <v>42</v>
      </c>
      <c r="P90" s="26">
        <f t="shared" si="2"/>
        <v>50</v>
      </c>
    </row>
    <row r="91" spans="1:16" s="13" customFormat="1" ht="15.75" x14ac:dyDescent="0.25">
      <c r="A91" s="88" t="s">
        <v>221</v>
      </c>
      <c r="B91" s="117" t="s">
        <v>222</v>
      </c>
      <c r="C91" s="23"/>
      <c r="D91" s="23"/>
      <c r="E91" s="23"/>
      <c r="F91" s="23">
        <v>4</v>
      </c>
      <c r="G91" s="23">
        <v>5</v>
      </c>
      <c r="H91" s="23">
        <v>2</v>
      </c>
      <c r="I91" s="23">
        <v>3</v>
      </c>
      <c r="J91" s="23">
        <v>8</v>
      </c>
      <c r="K91" s="23">
        <v>8</v>
      </c>
      <c r="L91" s="23"/>
      <c r="M91" s="23">
        <v>7</v>
      </c>
      <c r="N91" s="23"/>
      <c r="O91" s="119">
        <v>40</v>
      </c>
      <c r="P91" s="26">
        <f t="shared" si="2"/>
        <v>37</v>
      </c>
    </row>
    <row r="92" spans="1:16" s="13" customFormat="1" ht="15.75" x14ac:dyDescent="0.25">
      <c r="A92" s="88" t="s">
        <v>223</v>
      </c>
      <c r="B92" s="117" t="s">
        <v>224</v>
      </c>
      <c r="C92" s="23">
        <v>3</v>
      </c>
      <c r="D92" s="23"/>
      <c r="E92" s="23">
        <v>3</v>
      </c>
      <c r="F92" s="23">
        <v>2</v>
      </c>
      <c r="G92" s="23">
        <v>5</v>
      </c>
      <c r="H92" s="23"/>
      <c r="I92" s="23"/>
      <c r="J92" s="23"/>
      <c r="K92" s="23">
        <v>10</v>
      </c>
      <c r="L92" s="23"/>
      <c r="M92" s="23">
        <v>7</v>
      </c>
      <c r="N92" s="23">
        <v>12</v>
      </c>
      <c r="O92" s="119">
        <v>41</v>
      </c>
      <c r="P92" s="26">
        <f t="shared" si="2"/>
        <v>42</v>
      </c>
    </row>
    <row r="93" spans="1:16" s="13" customFormat="1" ht="15.75" x14ac:dyDescent="0.25">
      <c r="A93" s="88" t="s">
        <v>225</v>
      </c>
      <c r="B93" s="117" t="s">
        <v>226</v>
      </c>
      <c r="C93" s="23">
        <v>4</v>
      </c>
      <c r="D93" s="23">
        <v>3</v>
      </c>
      <c r="E93" s="23">
        <v>4</v>
      </c>
      <c r="F93" s="23"/>
      <c r="G93" s="23"/>
      <c r="H93" s="23">
        <v>3</v>
      </c>
      <c r="I93" s="23">
        <v>5</v>
      </c>
      <c r="J93" s="23">
        <v>7</v>
      </c>
      <c r="K93" s="23">
        <v>7</v>
      </c>
      <c r="L93" s="23">
        <v>9</v>
      </c>
      <c r="M93" s="23"/>
      <c r="N93" s="23">
        <v>9</v>
      </c>
      <c r="O93" s="119">
        <v>32</v>
      </c>
      <c r="P93" s="26">
        <f t="shared" si="2"/>
        <v>51</v>
      </c>
    </row>
    <row r="94" spans="1:16" s="13" customFormat="1" ht="15.75" x14ac:dyDescent="0.25">
      <c r="A94" s="88" t="s">
        <v>227</v>
      </c>
      <c r="B94" s="117" t="s">
        <v>228</v>
      </c>
      <c r="C94" s="23">
        <v>2</v>
      </c>
      <c r="D94" s="23">
        <v>4</v>
      </c>
      <c r="E94" s="23">
        <v>3</v>
      </c>
      <c r="F94" s="23"/>
      <c r="G94" s="23"/>
      <c r="H94" s="23">
        <v>2</v>
      </c>
      <c r="I94" s="23">
        <v>4</v>
      </c>
      <c r="J94" s="23"/>
      <c r="K94" s="23">
        <v>8</v>
      </c>
      <c r="L94" s="23">
        <v>9</v>
      </c>
      <c r="M94" s="23">
        <v>7</v>
      </c>
      <c r="N94" s="23">
        <v>12</v>
      </c>
      <c r="O94" s="119">
        <v>35</v>
      </c>
      <c r="P94" s="26">
        <f t="shared" si="2"/>
        <v>51</v>
      </c>
    </row>
    <row r="95" spans="1:16" s="13" customFormat="1" ht="15.75" x14ac:dyDescent="0.25">
      <c r="A95" s="88" t="s">
        <v>229</v>
      </c>
      <c r="B95" s="117" t="s">
        <v>230</v>
      </c>
      <c r="C95" s="23">
        <v>2</v>
      </c>
      <c r="D95" s="23">
        <v>3</v>
      </c>
      <c r="E95" s="23">
        <v>5</v>
      </c>
      <c r="F95" s="23">
        <v>4</v>
      </c>
      <c r="G95" s="23">
        <v>4</v>
      </c>
      <c r="H95" s="23"/>
      <c r="I95" s="23"/>
      <c r="J95" s="23">
        <v>7</v>
      </c>
      <c r="K95" s="23">
        <v>9</v>
      </c>
      <c r="L95" s="23">
        <v>9</v>
      </c>
      <c r="M95" s="23">
        <v>10</v>
      </c>
      <c r="N95" s="23">
        <v>8</v>
      </c>
      <c r="O95" s="119">
        <v>36</v>
      </c>
      <c r="P95" s="26">
        <f t="shared" si="2"/>
        <v>61</v>
      </c>
    </row>
    <row r="96" spans="1:16" s="13" customFormat="1" ht="15.75" x14ac:dyDescent="0.25">
      <c r="A96" s="88" t="s">
        <v>231</v>
      </c>
      <c r="B96" s="117" t="s">
        <v>232</v>
      </c>
      <c r="C96" s="23">
        <v>3</v>
      </c>
      <c r="D96" s="23">
        <v>1</v>
      </c>
      <c r="E96" s="23">
        <v>2</v>
      </c>
      <c r="F96" s="23"/>
      <c r="G96" s="23"/>
      <c r="H96" s="23">
        <v>4</v>
      </c>
      <c r="I96" s="23">
        <v>4</v>
      </c>
      <c r="J96" s="23">
        <v>9</v>
      </c>
      <c r="K96" s="23">
        <v>7</v>
      </c>
      <c r="L96" s="23">
        <v>7</v>
      </c>
      <c r="M96" s="23">
        <v>9</v>
      </c>
      <c r="N96" s="23">
        <v>9</v>
      </c>
      <c r="O96" s="119">
        <v>39</v>
      </c>
      <c r="P96" s="26">
        <f t="shared" si="2"/>
        <v>55</v>
      </c>
    </row>
    <row r="97" spans="1:16" s="13" customFormat="1" ht="15.75" x14ac:dyDescent="0.25">
      <c r="A97" s="88" t="s">
        <v>233</v>
      </c>
      <c r="B97" s="117" t="s">
        <v>234</v>
      </c>
      <c r="C97" s="23">
        <v>1</v>
      </c>
      <c r="D97" s="23">
        <v>2</v>
      </c>
      <c r="E97" s="23">
        <v>3</v>
      </c>
      <c r="F97" s="23">
        <v>5</v>
      </c>
      <c r="G97" s="23"/>
      <c r="H97" s="23"/>
      <c r="I97" s="23"/>
      <c r="J97" s="23">
        <v>3</v>
      </c>
      <c r="K97" s="23">
        <v>8</v>
      </c>
      <c r="L97" s="23">
        <v>4</v>
      </c>
      <c r="M97" s="23">
        <v>8</v>
      </c>
      <c r="N97" s="23">
        <v>8</v>
      </c>
      <c r="O97" s="119">
        <v>29</v>
      </c>
      <c r="P97" s="26">
        <f t="shared" si="2"/>
        <v>42</v>
      </c>
    </row>
    <row r="98" spans="1:16" s="13" customFormat="1" ht="15.75" x14ac:dyDescent="0.25">
      <c r="A98" s="88" t="s">
        <v>235</v>
      </c>
      <c r="B98" s="117" t="s">
        <v>236</v>
      </c>
      <c r="C98" s="23">
        <v>1</v>
      </c>
      <c r="D98" s="23">
        <v>5</v>
      </c>
      <c r="E98" s="23">
        <v>4</v>
      </c>
      <c r="F98" s="23"/>
      <c r="G98" s="23">
        <v>5</v>
      </c>
      <c r="H98" s="23">
        <v>2</v>
      </c>
      <c r="I98" s="23">
        <v>3</v>
      </c>
      <c r="J98" s="23">
        <v>7</v>
      </c>
      <c r="K98" s="23">
        <v>9</v>
      </c>
      <c r="L98" s="23">
        <v>7</v>
      </c>
      <c r="M98" s="23"/>
      <c r="N98" s="23">
        <v>11</v>
      </c>
      <c r="O98" s="119">
        <v>43</v>
      </c>
      <c r="P98" s="26">
        <f t="shared" si="2"/>
        <v>54</v>
      </c>
    </row>
    <row r="99" spans="1:16" s="13" customFormat="1" ht="15.75" x14ac:dyDescent="0.25">
      <c r="A99" s="88" t="s">
        <v>237</v>
      </c>
      <c r="B99" s="117" t="s">
        <v>238</v>
      </c>
      <c r="C99" s="23">
        <v>4</v>
      </c>
      <c r="D99" s="23">
        <v>2</v>
      </c>
      <c r="E99" s="23"/>
      <c r="F99" s="23"/>
      <c r="G99" s="23">
        <v>3</v>
      </c>
      <c r="H99" s="23"/>
      <c r="I99" s="23">
        <v>5</v>
      </c>
      <c r="J99" s="23">
        <v>7</v>
      </c>
      <c r="K99" s="23">
        <v>7</v>
      </c>
      <c r="L99" s="23">
        <v>7</v>
      </c>
      <c r="M99" s="23">
        <v>7</v>
      </c>
      <c r="N99" s="23">
        <v>8</v>
      </c>
      <c r="O99" s="119">
        <v>32</v>
      </c>
      <c r="P99" s="26">
        <f t="shared" si="2"/>
        <v>50</v>
      </c>
    </row>
    <row r="100" spans="1:16" s="13" customFormat="1" ht="15.75" x14ac:dyDescent="0.25">
      <c r="A100" s="88" t="s">
        <v>239</v>
      </c>
      <c r="B100" s="117" t="s">
        <v>240</v>
      </c>
      <c r="C100" s="23">
        <v>5</v>
      </c>
      <c r="D100" s="23">
        <v>3</v>
      </c>
      <c r="E100" s="23"/>
      <c r="F100" s="23"/>
      <c r="G100" s="23">
        <v>3</v>
      </c>
      <c r="H100" s="23"/>
      <c r="I100" s="23">
        <v>1</v>
      </c>
      <c r="J100" s="23">
        <v>8</v>
      </c>
      <c r="K100" s="23">
        <v>9</v>
      </c>
      <c r="L100" s="23">
        <v>9</v>
      </c>
      <c r="M100" s="23"/>
      <c r="N100" s="23">
        <v>9</v>
      </c>
      <c r="O100" s="119">
        <v>43</v>
      </c>
      <c r="P100" s="26">
        <f t="shared" si="2"/>
        <v>47</v>
      </c>
    </row>
    <row r="101" spans="1:16" s="13" customFormat="1" ht="15.75" x14ac:dyDescent="0.25">
      <c r="A101" s="88" t="s">
        <v>241</v>
      </c>
      <c r="B101" s="117" t="s">
        <v>242</v>
      </c>
      <c r="C101" s="23">
        <v>1</v>
      </c>
      <c r="D101" s="23">
        <v>4</v>
      </c>
      <c r="E101" s="23"/>
      <c r="F101" s="23"/>
      <c r="G101" s="23">
        <v>2</v>
      </c>
      <c r="H101" s="23"/>
      <c r="I101" s="23">
        <v>5</v>
      </c>
      <c r="J101" s="23">
        <v>8</v>
      </c>
      <c r="K101" s="23">
        <v>8</v>
      </c>
      <c r="L101" s="23">
        <v>8</v>
      </c>
      <c r="M101" s="23"/>
      <c r="N101" s="23">
        <v>10</v>
      </c>
      <c r="O101" s="119">
        <v>34</v>
      </c>
      <c r="P101" s="26">
        <f t="shared" si="2"/>
        <v>46</v>
      </c>
    </row>
    <row r="102" spans="1:16" s="13" customFormat="1" ht="15.75" x14ac:dyDescent="0.25">
      <c r="A102" s="88" t="s">
        <v>243</v>
      </c>
      <c r="B102" s="117" t="s">
        <v>244</v>
      </c>
      <c r="C102" s="23">
        <v>2</v>
      </c>
      <c r="D102" s="23">
        <v>4</v>
      </c>
      <c r="E102" s="23">
        <v>2</v>
      </c>
      <c r="F102" s="23">
        <v>5</v>
      </c>
      <c r="G102" s="23">
        <v>4</v>
      </c>
      <c r="H102" s="23">
        <v>2</v>
      </c>
      <c r="I102" s="23"/>
      <c r="J102" s="23">
        <v>7</v>
      </c>
      <c r="K102" s="23">
        <v>9</v>
      </c>
      <c r="L102" s="23"/>
      <c r="M102" s="23">
        <v>9</v>
      </c>
      <c r="N102" s="23">
        <v>12</v>
      </c>
      <c r="O102" s="119">
        <v>36</v>
      </c>
      <c r="P102" s="26">
        <f t="shared" si="2"/>
        <v>56</v>
      </c>
    </row>
    <row r="103" spans="1:16" s="13" customFormat="1" ht="15.75" x14ac:dyDescent="0.25">
      <c r="A103" s="88" t="s">
        <v>245</v>
      </c>
      <c r="B103" s="117" t="s">
        <v>246</v>
      </c>
      <c r="C103" s="23"/>
      <c r="D103" s="23">
        <v>4</v>
      </c>
      <c r="E103" s="23">
        <v>5</v>
      </c>
      <c r="F103" s="23">
        <v>5</v>
      </c>
      <c r="G103" s="23">
        <v>4</v>
      </c>
      <c r="H103" s="23">
        <v>5</v>
      </c>
      <c r="I103" s="23"/>
      <c r="J103" s="23">
        <v>9</v>
      </c>
      <c r="K103" s="23">
        <v>9</v>
      </c>
      <c r="L103" s="23">
        <v>7</v>
      </c>
      <c r="M103" s="23"/>
      <c r="N103" s="23">
        <v>11</v>
      </c>
      <c r="O103" s="119">
        <v>31</v>
      </c>
      <c r="P103" s="26">
        <f t="shared" si="2"/>
        <v>59</v>
      </c>
    </row>
    <row r="104" spans="1:16" s="13" customFormat="1" ht="15.75" x14ac:dyDescent="0.25">
      <c r="A104" s="88" t="s">
        <v>247</v>
      </c>
      <c r="B104" s="117" t="s">
        <v>248</v>
      </c>
      <c r="C104" s="23"/>
      <c r="D104" s="23">
        <v>5</v>
      </c>
      <c r="E104" s="23">
        <v>5</v>
      </c>
      <c r="F104" s="23">
        <v>4</v>
      </c>
      <c r="G104" s="23">
        <v>5</v>
      </c>
      <c r="H104" s="23"/>
      <c r="I104" s="23"/>
      <c r="J104" s="23">
        <v>9</v>
      </c>
      <c r="K104" s="23"/>
      <c r="L104" s="23">
        <v>9</v>
      </c>
      <c r="M104" s="23">
        <v>10</v>
      </c>
      <c r="N104" s="23">
        <v>11</v>
      </c>
      <c r="O104" s="119">
        <v>40</v>
      </c>
      <c r="P104" s="26">
        <f t="shared" si="2"/>
        <v>58</v>
      </c>
    </row>
    <row r="105" spans="1:16" s="13" customFormat="1" ht="15.75" x14ac:dyDescent="0.25">
      <c r="A105" s="88" t="s">
        <v>249</v>
      </c>
      <c r="B105" s="117" t="s">
        <v>250</v>
      </c>
      <c r="C105" s="23">
        <v>2</v>
      </c>
      <c r="D105" s="23">
        <v>3</v>
      </c>
      <c r="E105" s="23">
        <v>3</v>
      </c>
      <c r="F105" s="23"/>
      <c r="G105" s="23">
        <v>4</v>
      </c>
      <c r="H105" s="23">
        <v>4</v>
      </c>
      <c r="I105" s="23"/>
      <c r="J105" s="23">
        <v>8</v>
      </c>
      <c r="K105" s="23"/>
      <c r="L105" s="23">
        <v>7</v>
      </c>
      <c r="M105" s="23">
        <v>7</v>
      </c>
      <c r="N105" s="23">
        <v>9</v>
      </c>
      <c r="O105" s="119">
        <v>31</v>
      </c>
      <c r="P105" s="26">
        <f t="shared" si="2"/>
        <v>47</v>
      </c>
    </row>
    <row r="106" spans="1:16" s="13" customFormat="1" ht="15.75" x14ac:dyDescent="0.25">
      <c r="A106" s="88" t="s">
        <v>251</v>
      </c>
      <c r="B106" s="117" t="s">
        <v>252</v>
      </c>
      <c r="C106" s="23">
        <v>4</v>
      </c>
      <c r="D106" s="23"/>
      <c r="E106" s="23"/>
      <c r="F106" s="23">
        <v>5</v>
      </c>
      <c r="G106" s="23">
        <v>4</v>
      </c>
      <c r="H106" s="23">
        <v>3</v>
      </c>
      <c r="I106" s="23">
        <v>2</v>
      </c>
      <c r="J106" s="23">
        <v>8</v>
      </c>
      <c r="K106" s="23">
        <v>9</v>
      </c>
      <c r="L106" s="23">
        <v>7</v>
      </c>
      <c r="M106" s="23"/>
      <c r="N106" s="23">
        <v>13</v>
      </c>
      <c r="O106" s="119">
        <v>43</v>
      </c>
      <c r="P106" s="26">
        <f t="shared" si="2"/>
        <v>55</v>
      </c>
    </row>
    <row r="107" spans="1:16" s="13" customFormat="1" ht="15.75" x14ac:dyDescent="0.25">
      <c r="A107" s="88" t="s">
        <v>253</v>
      </c>
      <c r="B107" s="117" t="s">
        <v>254</v>
      </c>
      <c r="C107" s="23">
        <v>5</v>
      </c>
      <c r="D107" s="23">
        <v>5</v>
      </c>
      <c r="E107" s="23">
        <v>2</v>
      </c>
      <c r="F107" s="23"/>
      <c r="G107" s="23">
        <v>4</v>
      </c>
      <c r="H107" s="23"/>
      <c r="I107" s="23"/>
      <c r="J107" s="23">
        <v>8</v>
      </c>
      <c r="K107" s="23"/>
      <c r="L107" s="23">
        <v>9</v>
      </c>
      <c r="M107" s="23">
        <v>7</v>
      </c>
      <c r="N107" s="23">
        <v>8</v>
      </c>
      <c r="O107" s="119">
        <v>42</v>
      </c>
      <c r="P107" s="26">
        <f t="shared" si="2"/>
        <v>48</v>
      </c>
    </row>
    <row r="108" spans="1:16" s="13" customFormat="1" ht="15.75" x14ac:dyDescent="0.25">
      <c r="A108" s="88" t="s">
        <v>255</v>
      </c>
      <c r="B108" s="117" t="s">
        <v>256</v>
      </c>
      <c r="C108" s="23"/>
      <c r="D108" s="23">
        <v>5</v>
      </c>
      <c r="E108" s="23">
        <v>5</v>
      </c>
      <c r="F108" s="23">
        <v>3</v>
      </c>
      <c r="G108" s="23">
        <v>4</v>
      </c>
      <c r="H108" s="23"/>
      <c r="I108" s="23">
        <v>5</v>
      </c>
      <c r="J108" s="23">
        <v>8</v>
      </c>
      <c r="K108" s="23"/>
      <c r="L108" s="23">
        <v>9</v>
      </c>
      <c r="M108" s="23">
        <v>8</v>
      </c>
      <c r="N108" s="23">
        <v>8</v>
      </c>
      <c r="O108" s="119">
        <v>33</v>
      </c>
      <c r="P108" s="26">
        <f t="shared" si="2"/>
        <v>55</v>
      </c>
    </row>
    <row r="109" spans="1:16" s="13" customFormat="1" ht="15.75" x14ac:dyDescent="0.25">
      <c r="A109" s="88" t="s">
        <v>257</v>
      </c>
      <c r="B109" s="117" t="s">
        <v>258</v>
      </c>
      <c r="C109" s="23"/>
      <c r="D109" s="23">
        <v>4</v>
      </c>
      <c r="E109" s="23">
        <v>4</v>
      </c>
      <c r="F109" s="23">
        <v>5</v>
      </c>
      <c r="G109" s="23"/>
      <c r="H109" s="23">
        <v>4</v>
      </c>
      <c r="I109" s="23">
        <v>5</v>
      </c>
      <c r="J109" s="23">
        <v>8</v>
      </c>
      <c r="K109" s="23"/>
      <c r="L109" s="23">
        <v>8</v>
      </c>
      <c r="M109" s="23">
        <v>7</v>
      </c>
      <c r="N109" s="23"/>
      <c r="O109" s="119">
        <v>41</v>
      </c>
      <c r="P109" s="26">
        <f t="shared" si="2"/>
        <v>45</v>
      </c>
    </row>
    <row r="110" spans="1:16" s="13" customFormat="1" ht="15.75" x14ac:dyDescent="0.25">
      <c r="A110" s="88" t="s">
        <v>259</v>
      </c>
      <c r="B110" s="117" t="s">
        <v>260</v>
      </c>
      <c r="C110" s="23"/>
      <c r="D110" s="23">
        <v>4</v>
      </c>
      <c r="E110" s="23">
        <v>5</v>
      </c>
      <c r="F110" s="23">
        <v>2</v>
      </c>
      <c r="G110" s="23">
        <v>4</v>
      </c>
      <c r="H110" s="23"/>
      <c r="I110" s="23"/>
      <c r="J110" s="23"/>
      <c r="K110" s="23">
        <v>8</v>
      </c>
      <c r="L110" s="23">
        <v>7</v>
      </c>
      <c r="M110" s="23">
        <v>7</v>
      </c>
      <c r="N110" s="23">
        <v>8</v>
      </c>
      <c r="O110" s="119">
        <v>40</v>
      </c>
      <c r="P110" s="26">
        <f t="shared" si="2"/>
        <v>45</v>
      </c>
    </row>
    <row r="111" spans="1:16" s="13" customFormat="1" ht="15.75" x14ac:dyDescent="0.25">
      <c r="A111" s="88" t="s">
        <v>261</v>
      </c>
      <c r="B111" s="117" t="s">
        <v>262</v>
      </c>
      <c r="C111" s="23">
        <v>1</v>
      </c>
      <c r="D111" s="23"/>
      <c r="E111" s="23">
        <v>5</v>
      </c>
      <c r="F111" s="23"/>
      <c r="G111" s="23"/>
      <c r="H111" s="23">
        <v>5</v>
      </c>
      <c r="I111" s="23"/>
      <c r="J111" s="23">
        <v>9</v>
      </c>
      <c r="K111" s="23"/>
      <c r="L111" s="23">
        <v>8</v>
      </c>
      <c r="M111" s="23">
        <v>8</v>
      </c>
      <c r="N111" s="23">
        <v>9</v>
      </c>
      <c r="O111" s="119">
        <v>41</v>
      </c>
      <c r="P111" s="26">
        <f t="shared" si="2"/>
        <v>45</v>
      </c>
    </row>
    <row r="112" spans="1:16" s="13" customFormat="1" ht="15.75" x14ac:dyDescent="0.25">
      <c r="A112" s="88" t="s">
        <v>263</v>
      </c>
      <c r="B112" s="117" t="s">
        <v>264</v>
      </c>
      <c r="C112" s="23">
        <v>2</v>
      </c>
      <c r="D112" s="23">
        <v>5</v>
      </c>
      <c r="E112" s="23">
        <v>5</v>
      </c>
      <c r="F112" s="23"/>
      <c r="G112" s="23"/>
      <c r="H112" s="23"/>
      <c r="I112" s="23">
        <v>4</v>
      </c>
      <c r="J112" s="23"/>
      <c r="K112" s="23">
        <v>9</v>
      </c>
      <c r="L112" s="23">
        <v>9</v>
      </c>
      <c r="M112" s="23">
        <v>8</v>
      </c>
      <c r="N112" s="23">
        <v>13</v>
      </c>
      <c r="O112" s="119">
        <v>39</v>
      </c>
      <c r="P112" s="26">
        <f t="shared" si="2"/>
        <v>55</v>
      </c>
    </row>
    <row r="113" spans="1:16" s="13" customFormat="1" ht="15.75" x14ac:dyDescent="0.25">
      <c r="A113" s="88" t="s">
        <v>265</v>
      </c>
      <c r="B113" s="117" t="s">
        <v>266</v>
      </c>
      <c r="C113" s="23">
        <v>5</v>
      </c>
      <c r="D113" s="23"/>
      <c r="E113" s="23"/>
      <c r="F113" s="23">
        <v>5</v>
      </c>
      <c r="G113" s="23">
        <v>2</v>
      </c>
      <c r="H113" s="23"/>
      <c r="I113" s="23">
        <v>4</v>
      </c>
      <c r="J113" s="23"/>
      <c r="K113" s="23">
        <v>7</v>
      </c>
      <c r="L113" s="23">
        <v>7</v>
      </c>
      <c r="M113" s="23">
        <v>9</v>
      </c>
      <c r="N113" s="23">
        <v>11</v>
      </c>
      <c r="O113" s="119">
        <v>34</v>
      </c>
      <c r="P113" s="26">
        <f t="shared" si="2"/>
        <v>50</v>
      </c>
    </row>
    <row r="114" spans="1:16" s="13" customFormat="1" ht="15.75" x14ac:dyDescent="0.25">
      <c r="A114" s="88" t="s">
        <v>267</v>
      </c>
      <c r="B114" s="117" t="s">
        <v>268</v>
      </c>
      <c r="C114" s="23">
        <v>4</v>
      </c>
      <c r="D114" s="23">
        <v>2</v>
      </c>
      <c r="E114" s="23">
        <v>5</v>
      </c>
      <c r="F114" s="23">
        <v>3</v>
      </c>
      <c r="G114" s="23"/>
      <c r="H114" s="23"/>
      <c r="I114" s="23">
        <v>5</v>
      </c>
      <c r="J114" s="23">
        <v>7</v>
      </c>
      <c r="K114" s="23">
        <v>7</v>
      </c>
      <c r="L114" s="23"/>
      <c r="M114" s="23">
        <v>9</v>
      </c>
      <c r="N114" s="23">
        <v>12</v>
      </c>
      <c r="O114" s="119">
        <v>40</v>
      </c>
      <c r="P114" s="26">
        <f t="shared" si="2"/>
        <v>54</v>
      </c>
    </row>
    <row r="115" spans="1:16" s="13" customFormat="1" ht="15.75" x14ac:dyDescent="0.25">
      <c r="A115" s="88" t="s">
        <v>269</v>
      </c>
      <c r="B115" s="117" t="s">
        <v>270</v>
      </c>
      <c r="C115" s="23">
        <v>4</v>
      </c>
      <c r="D115" s="23">
        <v>4</v>
      </c>
      <c r="E115" s="23"/>
      <c r="F115" s="23">
        <v>2</v>
      </c>
      <c r="G115" s="23"/>
      <c r="H115" s="23">
        <v>2</v>
      </c>
      <c r="I115" s="23">
        <v>4</v>
      </c>
      <c r="J115" s="23">
        <v>8</v>
      </c>
      <c r="K115" s="23">
        <v>7</v>
      </c>
      <c r="L115" s="23"/>
      <c r="M115" s="23">
        <v>8</v>
      </c>
      <c r="N115" s="23">
        <v>8</v>
      </c>
      <c r="O115" s="119">
        <v>53</v>
      </c>
      <c r="P115" s="26">
        <f t="shared" si="2"/>
        <v>47</v>
      </c>
    </row>
    <row r="116" spans="1:16" s="13" customFormat="1" ht="15.75" x14ac:dyDescent="0.25">
      <c r="A116" s="88" t="s">
        <v>271</v>
      </c>
      <c r="B116" s="117" t="s">
        <v>272</v>
      </c>
      <c r="C116" s="23">
        <v>3</v>
      </c>
      <c r="D116" s="23"/>
      <c r="E116" s="23"/>
      <c r="F116" s="23">
        <v>3</v>
      </c>
      <c r="G116" s="23">
        <v>5</v>
      </c>
      <c r="H116" s="23">
        <v>3</v>
      </c>
      <c r="I116" s="23">
        <v>2</v>
      </c>
      <c r="J116" s="23">
        <v>6</v>
      </c>
      <c r="K116" s="23">
        <v>8</v>
      </c>
      <c r="L116" s="23"/>
      <c r="M116" s="23">
        <v>7</v>
      </c>
      <c r="N116" s="23">
        <v>12</v>
      </c>
      <c r="O116" s="119">
        <v>59</v>
      </c>
      <c r="P116" s="26">
        <f t="shared" si="2"/>
        <v>49</v>
      </c>
    </row>
    <row r="117" spans="1:16" s="13" customFormat="1" ht="15.75" x14ac:dyDescent="0.25">
      <c r="A117" s="88" t="s">
        <v>273</v>
      </c>
      <c r="B117" s="117" t="s">
        <v>274</v>
      </c>
      <c r="C117" s="23">
        <v>4</v>
      </c>
      <c r="D117" s="23">
        <v>5</v>
      </c>
      <c r="E117" s="23"/>
      <c r="F117" s="23">
        <v>4</v>
      </c>
      <c r="G117" s="23"/>
      <c r="H117" s="23">
        <v>3</v>
      </c>
      <c r="I117" s="23">
        <v>4</v>
      </c>
      <c r="J117" s="23">
        <v>8</v>
      </c>
      <c r="K117" s="23">
        <v>7</v>
      </c>
      <c r="L117" s="23"/>
      <c r="M117" s="23">
        <v>7</v>
      </c>
      <c r="N117" s="23">
        <v>11</v>
      </c>
      <c r="O117" s="119">
        <v>54</v>
      </c>
      <c r="P117" s="26">
        <f t="shared" si="2"/>
        <v>53</v>
      </c>
    </row>
    <row r="118" spans="1:16" s="13" customFormat="1" ht="15.75" x14ac:dyDescent="0.25">
      <c r="A118" s="88" t="s">
        <v>275</v>
      </c>
      <c r="B118" s="117" t="s">
        <v>276</v>
      </c>
      <c r="C118" s="23">
        <v>3</v>
      </c>
      <c r="D118" s="23">
        <v>5</v>
      </c>
      <c r="E118" s="23">
        <v>4</v>
      </c>
      <c r="F118" s="23">
        <v>4</v>
      </c>
      <c r="G118" s="23"/>
      <c r="H118" s="23">
        <v>5</v>
      </c>
      <c r="I118" s="23"/>
      <c r="J118" s="23">
        <v>8</v>
      </c>
      <c r="K118" s="23">
        <v>8</v>
      </c>
      <c r="L118" s="23"/>
      <c r="M118" s="23">
        <v>9</v>
      </c>
      <c r="N118" s="23">
        <v>10</v>
      </c>
      <c r="O118" s="119">
        <v>44</v>
      </c>
      <c r="P118" s="26">
        <f t="shared" si="2"/>
        <v>56</v>
      </c>
    </row>
    <row r="119" spans="1:16" s="13" customFormat="1" ht="15.75" x14ac:dyDescent="0.25">
      <c r="A119" s="88" t="s">
        <v>277</v>
      </c>
      <c r="B119" s="117" t="s">
        <v>278</v>
      </c>
      <c r="C119" s="23">
        <v>3</v>
      </c>
      <c r="D119" s="23"/>
      <c r="E119" s="23">
        <v>3</v>
      </c>
      <c r="F119" s="23"/>
      <c r="G119" s="23">
        <v>4</v>
      </c>
      <c r="H119" s="23">
        <v>5</v>
      </c>
      <c r="I119" s="23">
        <v>3</v>
      </c>
      <c r="J119" s="23">
        <v>9</v>
      </c>
      <c r="K119" s="23">
        <v>8</v>
      </c>
      <c r="L119" s="23">
        <v>9</v>
      </c>
      <c r="M119" s="23"/>
      <c r="N119" s="23"/>
      <c r="O119" s="119">
        <v>47</v>
      </c>
      <c r="P119" s="26">
        <f t="shared" si="2"/>
        <v>44</v>
      </c>
    </row>
    <row r="120" spans="1:16" s="13" customFormat="1" ht="15.75" x14ac:dyDescent="0.25">
      <c r="A120" s="88" t="s">
        <v>279</v>
      </c>
      <c r="B120" s="117" t="s">
        <v>280</v>
      </c>
      <c r="C120" s="23"/>
      <c r="D120" s="23">
        <v>3</v>
      </c>
      <c r="E120" s="23">
        <v>2</v>
      </c>
      <c r="F120" s="23">
        <v>5</v>
      </c>
      <c r="G120" s="23">
        <v>3</v>
      </c>
      <c r="H120" s="23"/>
      <c r="I120" s="23">
        <v>2</v>
      </c>
      <c r="J120" s="23">
        <v>9</v>
      </c>
      <c r="K120" s="23"/>
      <c r="L120" s="23">
        <v>8</v>
      </c>
      <c r="M120" s="23">
        <v>8</v>
      </c>
      <c r="N120" s="23">
        <v>12</v>
      </c>
      <c r="O120" s="119">
        <v>58</v>
      </c>
      <c r="P120" s="26">
        <f t="shared" si="2"/>
        <v>52</v>
      </c>
    </row>
    <row r="121" spans="1:16" s="13" customFormat="1" ht="15.75" x14ac:dyDescent="0.25">
      <c r="A121" s="88" t="s">
        <v>281</v>
      </c>
      <c r="B121" s="117" t="s">
        <v>282</v>
      </c>
      <c r="C121" s="23"/>
      <c r="D121" s="23">
        <v>4</v>
      </c>
      <c r="E121" s="23">
        <v>5</v>
      </c>
      <c r="F121" s="23">
        <v>5</v>
      </c>
      <c r="G121" s="23">
        <v>4</v>
      </c>
      <c r="H121" s="23">
        <v>5</v>
      </c>
      <c r="I121" s="23"/>
      <c r="J121" s="23"/>
      <c r="K121" s="23">
        <v>7</v>
      </c>
      <c r="L121" s="23">
        <v>8</v>
      </c>
      <c r="M121" s="23">
        <v>9</v>
      </c>
      <c r="N121" s="23">
        <v>11</v>
      </c>
      <c r="O121" s="119">
        <v>52</v>
      </c>
      <c r="P121" s="26">
        <f t="shared" si="2"/>
        <v>58</v>
      </c>
    </row>
    <row r="122" spans="1:16" s="13" customFormat="1" ht="15.75" x14ac:dyDescent="0.25">
      <c r="A122" s="88" t="s">
        <v>283</v>
      </c>
      <c r="B122" s="117" t="s">
        <v>284</v>
      </c>
      <c r="C122" s="23"/>
      <c r="D122" s="23"/>
      <c r="E122" s="23">
        <v>3</v>
      </c>
      <c r="F122" s="23">
        <v>5</v>
      </c>
      <c r="G122" s="23">
        <v>4</v>
      </c>
      <c r="H122" s="23"/>
      <c r="I122" s="23">
        <v>3</v>
      </c>
      <c r="J122" s="23">
        <v>8</v>
      </c>
      <c r="K122" s="23">
        <v>9</v>
      </c>
      <c r="L122" s="23">
        <v>9</v>
      </c>
      <c r="M122" s="23"/>
      <c r="N122" s="23">
        <v>13</v>
      </c>
      <c r="O122" s="119">
        <v>50</v>
      </c>
      <c r="P122" s="26">
        <f t="shared" si="2"/>
        <v>54</v>
      </c>
    </row>
    <row r="123" spans="1:16" s="13" customFormat="1" ht="15.75" x14ac:dyDescent="0.25">
      <c r="A123" s="88" t="s">
        <v>285</v>
      </c>
      <c r="B123" s="117" t="s">
        <v>286</v>
      </c>
      <c r="C123" s="23">
        <v>2</v>
      </c>
      <c r="D123" s="23"/>
      <c r="E123" s="23">
        <v>4</v>
      </c>
      <c r="F123" s="23">
        <v>3</v>
      </c>
      <c r="G123" s="23">
        <v>2</v>
      </c>
      <c r="H123" s="23">
        <v>2</v>
      </c>
      <c r="I123" s="23"/>
      <c r="J123" s="23"/>
      <c r="K123" s="23">
        <v>7</v>
      </c>
      <c r="L123" s="23">
        <v>7</v>
      </c>
      <c r="M123" s="23">
        <v>9</v>
      </c>
      <c r="N123" s="23">
        <v>9</v>
      </c>
      <c r="O123" s="119">
        <v>48</v>
      </c>
      <c r="P123" s="26">
        <f t="shared" si="2"/>
        <v>45</v>
      </c>
    </row>
    <row r="124" spans="1:16" s="13" customFormat="1" ht="15.75" x14ac:dyDescent="0.25">
      <c r="A124" s="88" t="s">
        <v>287</v>
      </c>
      <c r="B124" s="117" t="s">
        <v>288</v>
      </c>
      <c r="C124" s="23">
        <v>3</v>
      </c>
      <c r="D124" s="23"/>
      <c r="E124" s="23">
        <v>5</v>
      </c>
      <c r="F124" s="23">
        <v>2</v>
      </c>
      <c r="G124" s="23"/>
      <c r="H124" s="23"/>
      <c r="I124" s="23">
        <v>5</v>
      </c>
      <c r="J124" s="23"/>
      <c r="K124" s="23">
        <v>7</v>
      </c>
      <c r="L124" s="23">
        <v>8</v>
      </c>
      <c r="M124" s="23">
        <v>8</v>
      </c>
      <c r="N124" s="23">
        <v>8</v>
      </c>
      <c r="O124" s="119">
        <v>42</v>
      </c>
      <c r="P124" s="26">
        <f t="shared" si="2"/>
        <v>46</v>
      </c>
    </row>
    <row r="125" spans="1:16" s="13" customFormat="1" ht="15.75" x14ac:dyDescent="0.25">
      <c r="A125" s="88" t="s">
        <v>289</v>
      </c>
      <c r="B125" s="117" t="s">
        <v>290</v>
      </c>
      <c r="C125" s="23">
        <v>5</v>
      </c>
      <c r="D125" s="23"/>
      <c r="E125" s="23"/>
      <c r="F125" s="23">
        <v>4</v>
      </c>
      <c r="G125" s="23">
        <v>3</v>
      </c>
      <c r="H125" s="23">
        <v>3</v>
      </c>
      <c r="I125" s="23">
        <v>5</v>
      </c>
      <c r="J125" s="23"/>
      <c r="K125" s="23">
        <v>7</v>
      </c>
      <c r="L125" s="23">
        <v>9</v>
      </c>
      <c r="M125" s="23">
        <v>8</v>
      </c>
      <c r="N125" s="23">
        <v>12</v>
      </c>
      <c r="O125" s="119">
        <v>51</v>
      </c>
      <c r="P125" s="26">
        <f t="shared" si="2"/>
        <v>56</v>
      </c>
    </row>
    <row r="126" spans="1:16" s="13" customFormat="1" ht="15.75" x14ac:dyDescent="0.25">
      <c r="A126" s="88" t="s">
        <v>291</v>
      </c>
      <c r="B126" s="117" t="s">
        <v>292</v>
      </c>
      <c r="C126" s="23"/>
      <c r="D126" s="23"/>
      <c r="E126" s="23">
        <v>3</v>
      </c>
      <c r="F126" s="23">
        <v>4</v>
      </c>
      <c r="G126" s="23">
        <v>2</v>
      </c>
      <c r="H126" s="23"/>
      <c r="I126" s="23">
        <v>5</v>
      </c>
      <c r="J126" s="23">
        <v>7</v>
      </c>
      <c r="K126" s="23">
        <v>8</v>
      </c>
      <c r="L126" s="23"/>
      <c r="M126" s="23">
        <v>7</v>
      </c>
      <c r="N126" s="23">
        <v>9</v>
      </c>
      <c r="O126" s="119">
        <v>50</v>
      </c>
      <c r="P126" s="26">
        <f t="shared" si="2"/>
        <v>45</v>
      </c>
    </row>
    <row r="127" spans="1:16" s="13" customFormat="1" ht="15.75" x14ac:dyDescent="0.25">
      <c r="A127" s="88" t="s">
        <v>293</v>
      </c>
      <c r="B127" s="117" t="s">
        <v>294</v>
      </c>
      <c r="C127" s="23">
        <v>2</v>
      </c>
      <c r="D127" s="23"/>
      <c r="E127" s="23">
        <v>3</v>
      </c>
      <c r="F127" s="23">
        <v>2</v>
      </c>
      <c r="G127" s="23">
        <v>5</v>
      </c>
      <c r="H127" s="23">
        <v>4</v>
      </c>
      <c r="I127" s="23">
        <v>4</v>
      </c>
      <c r="J127" s="23">
        <v>7</v>
      </c>
      <c r="K127" s="23">
        <v>8</v>
      </c>
      <c r="L127" s="23">
        <v>8</v>
      </c>
      <c r="M127" s="23"/>
      <c r="N127" s="23">
        <v>11</v>
      </c>
      <c r="O127" s="119">
        <v>51</v>
      </c>
      <c r="P127" s="26">
        <f t="shared" si="2"/>
        <v>54</v>
      </c>
    </row>
    <row r="128" spans="1:16" s="13" customFormat="1" ht="15.75" x14ac:dyDescent="0.25">
      <c r="A128" s="88" t="s">
        <v>295</v>
      </c>
      <c r="B128" s="117" t="s">
        <v>296</v>
      </c>
      <c r="C128" s="23">
        <v>4</v>
      </c>
      <c r="D128" s="23">
        <v>4</v>
      </c>
      <c r="E128" s="23">
        <v>4</v>
      </c>
      <c r="F128" s="23">
        <v>4</v>
      </c>
      <c r="G128" s="23">
        <v>5</v>
      </c>
      <c r="H128" s="23">
        <v>5</v>
      </c>
      <c r="I128" s="23">
        <v>3</v>
      </c>
      <c r="J128" s="23">
        <v>7</v>
      </c>
      <c r="K128" s="23"/>
      <c r="L128" s="23">
        <v>8</v>
      </c>
      <c r="M128" s="23">
        <v>7</v>
      </c>
      <c r="N128" s="23"/>
      <c r="O128" s="119">
        <v>50</v>
      </c>
      <c r="P128" s="26">
        <f t="shared" si="2"/>
        <v>51</v>
      </c>
    </row>
    <row r="129" spans="1:16" s="13" customFormat="1" ht="15.75" x14ac:dyDescent="0.25">
      <c r="A129" s="88" t="s">
        <v>297</v>
      </c>
      <c r="B129" s="117" t="s">
        <v>298</v>
      </c>
      <c r="C129" s="23"/>
      <c r="D129" s="23">
        <v>5</v>
      </c>
      <c r="E129" s="23">
        <v>2</v>
      </c>
      <c r="F129" s="23"/>
      <c r="G129" s="23">
        <v>2</v>
      </c>
      <c r="H129" s="23">
        <v>2</v>
      </c>
      <c r="I129" s="23">
        <v>4</v>
      </c>
      <c r="J129" s="23">
        <v>7</v>
      </c>
      <c r="K129" s="23">
        <v>7</v>
      </c>
      <c r="L129" s="23"/>
      <c r="M129" s="23">
        <v>8</v>
      </c>
      <c r="N129" s="23">
        <v>10</v>
      </c>
      <c r="O129" s="119">
        <v>48</v>
      </c>
      <c r="P129" s="26">
        <f t="shared" si="2"/>
        <v>47</v>
      </c>
    </row>
    <row r="130" spans="1:16" s="13" customFormat="1" ht="15.75" x14ac:dyDescent="0.25">
      <c r="A130" s="88" t="s">
        <v>299</v>
      </c>
      <c r="B130" s="117" t="s">
        <v>300</v>
      </c>
      <c r="C130" s="23">
        <v>5</v>
      </c>
      <c r="D130" s="23">
        <v>3</v>
      </c>
      <c r="E130" s="23">
        <v>3</v>
      </c>
      <c r="F130" s="23"/>
      <c r="G130" s="23"/>
      <c r="H130" s="23">
        <v>4</v>
      </c>
      <c r="I130" s="23"/>
      <c r="J130" s="23">
        <v>9</v>
      </c>
      <c r="K130" s="23">
        <v>8</v>
      </c>
      <c r="L130" s="23">
        <v>7</v>
      </c>
      <c r="M130" s="23"/>
      <c r="N130" s="23">
        <v>12</v>
      </c>
      <c r="O130" s="119">
        <v>42</v>
      </c>
      <c r="P130" s="26">
        <f t="shared" si="2"/>
        <v>51</v>
      </c>
    </row>
    <row r="131" spans="1:16" s="13" customFormat="1" ht="15.75" x14ac:dyDescent="0.25">
      <c r="A131" s="88" t="s">
        <v>301</v>
      </c>
      <c r="B131" s="117" t="s">
        <v>302</v>
      </c>
      <c r="C131" s="23">
        <v>5</v>
      </c>
      <c r="D131" s="23"/>
      <c r="E131" s="23">
        <v>2</v>
      </c>
      <c r="F131" s="23">
        <v>5</v>
      </c>
      <c r="G131" s="23">
        <v>3</v>
      </c>
      <c r="H131" s="23"/>
      <c r="I131" s="23">
        <v>4</v>
      </c>
      <c r="J131" s="23"/>
      <c r="K131" s="23">
        <v>9</v>
      </c>
      <c r="L131" s="23">
        <v>7</v>
      </c>
      <c r="M131" s="23">
        <v>9</v>
      </c>
      <c r="N131" s="23">
        <v>12</v>
      </c>
      <c r="O131" s="119">
        <v>45</v>
      </c>
      <c r="P131" s="26">
        <f t="shared" si="2"/>
        <v>56</v>
      </c>
    </row>
    <row r="132" spans="1:16" s="13" customFormat="1" ht="15.75" x14ac:dyDescent="0.25">
      <c r="A132" s="88" t="s">
        <v>303</v>
      </c>
      <c r="B132" s="117" t="s">
        <v>304</v>
      </c>
      <c r="C132" s="23">
        <v>2</v>
      </c>
      <c r="D132" s="23">
        <v>2</v>
      </c>
      <c r="E132" s="23">
        <v>2</v>
      </c>
      <c r="F132" s="23"/>
      <c r="G132" s="23"/>
      <c r="H132" s="23"/>
      <c r="I132" s="23">
        <v>2</v>
      </c>
      <c r="J132" s="23">
        <v>8</v>
      </c>
      <c r="K132" s="23"/>
      <c r="L132" s="23">
        <v>7</v>
      </c>
      <c r="M132" s="23">
        <v>8</v>
      </c>
      <c r="N132" s="23">
        <v>9</v>
      </c>
      <c r="O132" s="119">
        <v>28</v>
      </c>
      <c r="P132" s="26">
        <f t="shared" si="2"/>
        <v>40</v>
      </c>
    </row>
    <row r="133" spans="1:16" s="13" customFormat="1" ht="15.75" x14ac:dyDescent="0.25">
      <c r="A133" s="88" t="s">
        <v>305</v>
      </c>
      <c r="B133" s="117" t="s">
        <v>306</v>
      </c>
      <c r="C133" s="23">
        <v>3</v>
      </c>
      <c r="D133" s="23">
        <v>3</v>
      </c>
      <c r="E133" s="23"/>
      <c r="F133" s="23">
        <v>3</v>
      </c>
      <c r="G133" s="23">
        <v>5</v>
      </c>
      <c r="H133" s="23">
        <v>4</v>
      </c>
      <c r="I133" s="23"/>
      <c r="J133" s="23">
        <v>8</v>
      </c>
      <c r="K133" s="23">
        <v>9</v>
      </c>
      <c r="L133" s="23"/>
      <c r="M133" s="23">
        <v>7</v>
      </c>
      <c r="N133" s="23">
        <v>9</v>
      </c>
      <c r="O133" s="119">
        <v>50</v>
      </c>
      <c r="P133" s="26">
        <f t="shared" si="2"/>
        <v>51</v>
      </c>
    </row>
    <row r="134" spans="1:16" s="13" customFormat="1" ht="15.75" x14ac:dyDescent="0.25">
      <c r="A134" s="88" t="s">
        <v>307</v>
      </c>
      <c r="B134" s="117" t="s">
        <v>308</v>
      </c>
      <c r="C134" s="23">
        <v>4</v>
      </c>
      <c r="D134" s="23"/>
      <c r="E134" s="23">
        <v>3</v>
      </c>
      <c r="F134" s="23">
        <v>4</v>
      </c>
      <c r="G134" s="23">
        <v>3</v>
      </c>
      <c r="H134" s="23">
        <v>5</v>
      </c>
      <c r="I134" s="23"/>
      <c r="J134" s="23"/>
      <c r="K134" s="23">
        <v>9</v>
      </c>
      <c r="L134" s="23">
        <v>9</v>
      </c>
      <c r="M134" s="23">
        <v>10</v>
      </c>
      <c r="N134" s="23">
        <v>11</v>
      </c>
      <c r="O134" s="119">
        <v>47</v>
      </c>
      <c r="P134" s="26">
        <f t="shared" si="2"/>
        <v>58</v>
      </c>
    </row>
    <row r="135" spans="1:16" s="13" customFormat="1" ht="15.75" x14ac:dyDescent="0.25">
      <c r="A135" s="88" t="s">
        <v>309</v>
      </c>
      <c r="B135" s="117" t="s">
        <v>310</v>
      </c>
      <c r="C135" s="23">
        <v>5</v>
      </c>
      <c r="D135" s="23">
        <v>5</v>
      </c>
      <c r="E135" s="23"/>
      <c r="F135" s="23"/>
      <c r="G135" s="23">
        <v>4</v>
      </c>
      <c r="H135" s="23">
        <v>4</v>
      </c>
      <c r="I135" s="23">
        <v>4</v>
      </c>
      <c r="J135" s="23">
        <v>8</v>
      </c>
      <c r="K135" s="23">
        <v>9</v>
      </c>
      <c r="L135" s="23">
        <v>7</v>
      </c>
      <c r="M135" s="23"/>
      <c r="N135" s="23">
        <v>12</v>
      </c>
      <c r="O135" s="119">
        <v>47</v>
      </c>
      <c r="P135" s="26">
        <f t="shared" si="2"/>
        <v>58</v>
      </c>
    </row>
    <row r="136" spans="1:16" s="13" customFormat="1" ht="15.75" x14ac:dyDescent="0.25">
      <c r="A136" s="88" t="s">
        <v>311</v>
      </c>
      <c r="B136" s="117" t="s">
        <v>312</v>
      </c>
      <c r="C136" s="23"/>
      <c r="D136" s="23">
        <v>5</v>
      </c>
      <c r="E136" s="23">
        <v>3</v>
      </c>
      <c r="F136" s="23">
        <v>5</v>
      </c>
      <c r="G136" s="23">
        <v>5</v>
      </c>
      <c r="H136" s="23"/>
      <c r="I136" s="23">
        <v>5</v>
      </c>
      <c r="J136" s="23">
        <v>7</v>
      </c>
      <c r="K136" s="23">
        <v>7</v>
      </c>
      <c r="L136" s="23">
        <v>7</v>
      </c>
      <c r="M136" s="23"/>
      <c r="N136" s="23">
        <v>12</v>
      </c>
      <c r="O136" s="119">
        <v>46</v>
      </c>
      <c r="P136" s="26">
        <f t="shared" si="2"/>
        <v>56</v>
      </c>
    </row>
    <row r="137" spans="1:16" s="13" customFormat="1" ht="15.75" x14ac:dyDescent="0.25">
      <c r="A137" s="88" t="s">
        <v>313</v>
      </c>
      <c r="B137" s="117" t="s">
        <v>314</v>
      </c>
      <c r="C137" s="23"/>
      <c r="D137" s="23">
        <v>4</v>
      </c>
      <c r="E137" s="23">
        <v>3</v>
      </c>
      <c r="F137" s="23">
        <v>5</v>
      </c>
      <c r="G137" s="23">
        <v>3</v>
      </c>
      <c r="H137" s="23">
        <v>4</v>
      </c>
      <c r="I137" s="23"/>
      <c r="J137" s="23">
        <v>7</v>
      </c>
      <c r="K137" s="23"/>
      <c r="L137" s="23">
        <v>9</v>
      </c>
      <c r="M137" s="23">
        <v>9</v>
      </c>
      <c r="N137" s="23">
        <v>8</v>
      </c>
      <c r="O137" s="119">
        <v>41</v>
      </c>
      <c r="P137" s="26">
        <f t="shared" si="2"/>
        <v>52</v>
      </c>
    </row>
    <row r="138" spans="1:16" s="13" customFormat="1" ht="15.75" x14ac:dyDescent="0.25">
      <c r="A138" s="88" t="s">
        <v>315</v>
      </c>
      <c r="B138" s="117" t="s">
        <v>316</v>
      </c>
      <c r="C138" s="23">
        <v>4</v>
      </c>
      <c r="D138" s="23"/>
      <c r="E138" s="23"/>
      <c r="F138" s="23">
        <v>5</v>
      </c>
      <c r="G138" s="23">
        <v>4</v>
      </c>
      <c r="H138" s="23">
        <v>4</v>
      </c>
      <c r="I138" s="23">
        <v>4</v>
      </c>
      <c r="J138" s="23">
        <v>8</v>
      </c>
      <c r="K138" s="23">
        <v>7</v>
      </c>
      <c r="L138" s="23">
        <v>7</v>
      </c>
      <c r="M138" s="23"/>
      <c r="N138" s="23">
        <v>8</v>
      </c>
      <c r="O138" s="119">
        <v>42</v>
      </c>
      <c r="P138" s="26">
        <f t="shared" si="2"/>
        <v>51</v>
      </c>
    </row>
    <row r="139" spans="1:16" s="13" customFormat="1" ht="15.75" x14ac:dyDescent="0.25">
      <c r="A139" s="88" t="s">
        <v>317</v>
      </c>
      <c r="B139" s="117" t="s">
        <v>318</v>
      </c>
      <c r="C139" s="23">
        <v>3</v>
      </c>
      <c r="D139" s="23">
        <v>4</v>
      </c>
      <c r="E139" s="23">
        <v>5</v>
      </c>
      <c r="F139" s="23">
        <v>5</v>
      </c>
      <c r="G139" s="23"/>
      <c r="H139" s="23"/>
      <c r="I139" s="23">
        <v>5</v>
      </c>
      <c r="J139" s="23">
        <v>8</v>
      </c>
      <c r="K139" s="23"/>
      <c r="L139" s="23">
        <v>8</v>
      </c>
      <c r="M139" s="23">
        <v>9</v>
      </c>
      <c r="N139" s="23">
        <v>12</v>
      </c>
      <c r="O139" s="119">
        <v>28</v>
      </c>
      <c r="P139" s="26">
        <f t="shared" si="2"/>
        <v>59</v>
      </c>
    </row>
    <row r="140" spans="1:16" s="13" customFormat="1" ht="15.75" x14ac:dyDescent="0.25">
      <c r="A140" s="88" t="s">
        <v>319</v>
      </c>
      <c r="B140" s="117" t="s">
        <v>320</v>
      </c>
      <c r="C140" s="23">
        <v>5</v>
      </c>
      <c r="D140" s="23">
        <v>2</v>
      </c>
      <c r="E140" s="23">
        <v>4</v>
      </c>
      <c r="F140" s="23"/>
      <c r="G140" s="23">
        <v>4</v>
      </c>
      <c r="H140" s="23">
        <v>4</v>
      </c>
      <c r="I140" s="23"/>
      <c r="J140" s="23">
        <v>7</v>
      </c>
      <c r="K140" s="23">
        <v>8</v>
      </c>
      <c r="L140" s="23">
        <v>7</v>
      </c>
      <c r="M140" s="23"/>
      <c r="N140" s="23"/>
      <c r="O140" s="119">
        <v>17</v>
      </c>
      <c r="P140" s="26">
        <f t="shared" si="2"/>
        <v>41</v>
      </c>
    </row>
    <row r="141" spans="1:16" s="13" customFormat="1" ht="15.75" x14ac:dyDescent="0.25">
      <c r="A141" s="88" t="s">
        <v>321</v>
      </c>
      <c r="B141" s="117" t="s">
        <v>322</v>
      </c>
      <c r="C141" s="23"/>
      <c r="D141" s="23">
        <v>2</v>
      </c>
      <c r="E141" s="23">
        <v>4</v>
      </c>
      <c r="F141" s="23"/>
      <c r="G141" s="23">
        <v>4</v>
      </c>
      <c r="H141" s="23">
        <v>5</v>
      </c>
      <c r="I141" s="23">
        <v>5</v>
      </c>
      <c r="J141" s="23">
        <v>8</v>
      </c>
      <c r="K141" s="23"/>
      <c r="L141" s="23">
        <v>8</v>
      </c>
      <c r="M141" s="23">
        <v>8</v>
      </c>
      <c r="N141" s="23">
        <v>12</v>
      </c>
      <c r="O141" s="119">
        <v>35</v>
      </c>
      <c r="P141" s="26">
        <f t="shared" si="2"/>
        <v>56</v>
      </c>
    </row>
    <row r="142" spans="1:16" s="13" customFormat="1" ht="15.75" x14ac:dyDescent="0.25">
      <c r="A142" s="88" t="s">
        <v>323</v>
      </c>
      <c r="B142" s="117" t="s">
        <v>324</v>
      </c>
      <c r="C142" s="23"/>
      <c r="D142" s="23">
        <v>5</v>
      </c>
      <c r="E142" s="23">
        <v>4</v>
      </c>
      <c r="F142" s="23"/>
      <c r="G142" s="23">
        <v>5</v>
      </c>
      <c r="H142" s="23">
        <v>4</v>
      </c>
      <c r="I142" s="23">
        <v>4</v>
      </c>
      <c r="J142" s="23">
        <v>9</v>
      </c>
      <c r="K142" s="23">
        <v>8</v>
      </c>
      <c r="L142" s="23">
        <v>8</v>
      </c>
      <c r="M142" s="23"/>
      <c r="N142" s="23">
        <v>10</v>
      </c>
      <c r="O142" s="119">
        <v>29</v>
      </c>
      <c r="P142" s="26">
        <f t="shared" si="2"/>
        <v>57</v>
      </c>
    </row>
    <row r="143" spans="1:16" s="13" customFormat="1" ht="15.75" x14ac:dyDescent="0.25">
      <c r="A143" s="88" t="s">
        <v>325</v>
      </c>
      <c r="B143" s="117" t="s">
        <v>326</v>
      </c>
      <c r="C143" s="23">
        <v>5</v>
      </c>
      <c r="D143" s="23">
        <v>2</v>
      </c>
      <c r="E143" s="23">
        <v>3</v>
      </c>
      <c r="F143" s="23"/>
      <c r="G143" s="23">
        <v>2</v>
      </c>
      <c r="H143" s="23">
        <v>3</v>
      </c>
      <c r="I143" s="23"/>
      <c r="J143" s="23"/>
      <c r="K143" s="23">
        <v>8</v>
      </c>
      <c r="L143" s="23">
        <v>7</v>
      </c>
      <c r="M143" s="23">
        <v>9</v>
      </c>
      <c r="N143" s="23">
        <v>9</v>
      </c>
      <c r="O143" s="119">
        <v>52</v>
      </c>
      <c r="P143" s="26">
        <f t="shared" si="2"/>
        <v>48</v>
      </c>
    </row>
    <row r="144" spans="1:16" s="13" customFormat="1" ht="15.75" x14ac:dyDescent="0.25">
      <c r="A144" s="88" t="s">
        <v>327</v>
      </c>
      <c r="B144" s="117" t="s">
        <v>328</v>
      </c>
      <c r="C144" s="23"/>
      <c r="D144" s="23">
        <v>4</v>
      </c>
      <c r="E144" s="23">
        <v>3</v>
      </c>
      <c r="F144" s="23"/>
      <c r="G144" s="23">
        <v>4</v>
      </c>
      <c r="H144" s="23">
        <v>4</v>
      </c>
      <c r="I144" s="23">
        <v>3</v>
      </c>
      <c r="J144" s="23">
        <v>9</v>
      </c>
      <c r="K144" s="23">
        <v>7</v>
      </c>
      <c r="L144" s="23">
        <v>8</v>
      </c>
      <c r="M144" s="23">
        <v>9</v>
      </c>
      <c r="N144" s="23">
        <v>13</v>
      </c>
      <c r="O144" s="119">
        <v>55</v>
      </c>
      <c r="P144" s="26">
        <f t="shared" ref="P144:P193" si="3">SUM(C144:N144)</f>
        <v>64</v>
      </c>
    </row>
    <row r="145" spans="1:16" s="13" customFormat="1" ht="15.75" x14ac:dyDescent="0.25">
      <c r="A145" s="88" t="s">
        <v>329</v>
      </c>
      <c r="B145" s="117" t="s">
        <v>330</v>
      </c>
      <c r="C145" s="23">
        <v>5</v>
      </c>
      <c r="D145" s="23"/>
      <c r="E145" s="23"/>
      <c r="F145" s="23"/>
      <c r="G145" s="23">
        <v>3</v>
      </c>
      <c r="H145" s="23">
        <v>2</v>
      </c>
      <c r="I145" s="23">
        <v>3</v>
      </c>
      <c r="J145" s="23">
        <v>8</v>
      </c>
      <c r="K145" s="23"/>
      <c r="L145" s="23">
        <v>8</v>
      </c>
      <c r="M145" s="23">
        <v>8</v>
      </c>
      <c r="N145" s="23">
        <v>9</v>
      </c>
      <c r="O145" s="119">
        <v>53</v>
      </c>
      <c r="P145" s="26">
        <f t="shared" si="3"/>
        <v>46</v>
      </c>
    </row>
    <row r="146" spans="1:16" s="13" customFormat="1" ht="15.75" x14ac:dyDescent="0.25">
      <c r="A146" s="88" t="s">
        <v>331</v>
      </c>
      <c r="B146" s="117" t="s">
        <v>332</v>
      </c>
      <c r="C146" s="23"/>
      <c r="D146" s="23"/>
      <c r="E146" s="23">
        <v>4</v>
      </c>
      <c r="F146" s="23">
        <v>3</v>
      </c>
      <c r="G146" s="23">
        <v>5</v>
      </c>
      <c r="H146" s="23">
        <v>4</v>
      </c>
      <c r="I146" s="23">
        <v>5</v>
      </c>
      <c r="J146" s="23">
        <v>9</v>
      </c>
      <c r="K146" s="23">
        <v>9</v>
      </c>
      <c r="L146" s="23">
        <v>7</v>
      </c>
      <c r="M146" s="23"/>
      <c r="N146" s="23">
        <v>10</v>
      </c>
      <c r="O146" s="119">
        <v>57</v>
      </c>
      <c r="P146" s="26">
        <f t="shared" si="3"/>
        <v>56</v>
      </c>
    </row>
    <row r="147" spans="1:16" s="13" customFormat="1" ht="15.75" x14ac:dyDescent="0.25">
      <c r="A147" s="88" t="s">
        <v>333</v>
      </c>
      <c r="B147" s="117" t="s">
        <v>334</v>
      </c>
      <c r="C147" s="23">
        <v>4</v>
      </c>
      <c r="D147" s="23">
        <v>3</v>
      </c>
      <c r="E147" s="23"/>
      <c r="F147" s="23">
        <v>3</v>
      </c>
      <c r="G147" s="23">
        <v>5</v>
      </c>
      <c r="H147" s="23"/>
      <c r="I147" s="23">
        <v>5</v>
      </c>
      <c r="J147" s="23">
        <v>8</v>
      </c>
      <c r="K147" s="23">
        <v>9</v>
      </c>
      <c r="L147" s="23">
        <v>7</v>
      </c>
      <c r="M147" s="23">
        <v>9</v>
      </c>
      <c r="N147" s="23">
        <v>8</v>
      </c>
      <c r="O147" s="119">
        <v>55</v>
      </c>
      <c r="P147" s="26">
        <f t="shared" si="3"/>
        <v>61</v>
      </c>
    </row>
    <row r="148" spans="1:16" s="13" customFormat="1" ht="15.75" x14ac:dyDescent="0.25">
      <c r="A148" s="88" t="s">
        <v>335</v>
      </c>
      <c r="B148" s="117" t="s">
        <v>336</v>
      </c>
      <c r="C148" s="23"/>
      <c r="D148" s="23">
        <v>4</v>
      </c>
      <c r="E148" s="23">
        <v>5</v>
      </c>
      <c r="F148" s="23">
        <v>2</v>
      </c>
      <c r="G148" s="23"/>
      <c r="H148" s="23">
        <v>4</v>
      </c>
      <c r="I148" s="23">
        <v>4</v>
      </c>
      <c r="J148" s="23"/>
      <c r="K148" s="23">
        <v>8</v>
      </c>
      <c r="L148" s="23">
        <v>8</v>
      </c>
      <c r="M148" s="23">
        <v>9</v>
      </c>
      <c r="N148" s="23">
        <v>10</v>
      </c>
      <c r="O148" s="119">
        <v>54</v>
      </c>
      <c r="P148" s="26">
        <f t="shared" si="3"/>
        <v>54</v>
      </c>
    </row>
    <row r="149" spans="1:16" s="13" customFormat="1" ht="15.75" x14ac:dyDescent="0.25">
      <c r="A149" s="88" t="s">
        <v>337</v>
      </c>
      <c r="B149" s="117" t="s">
        <v>338</v>
      </c>
      <c r="C149" s="23">
        <v>2</v>
      </c>
      <c r="D149" s="23">
        <v>4</v>
      </c>
      <c r="E149" s="23">
        <v>3</v>
      </c>
      <c r="F149" s="23">
        <v>4</v>
      </c>
      <c r="G149" s="23"/>
      <c r="H149" s="23">
        <v>3</v>
      </c>
      <c r="I149" s="23"/>
      <c r="J149" s="23">
        <v>8</v>
      </c>
      <c r="K149" s="23">
        <v>8</v>
      </c>
      <c r="L149" s="23"/>
      <c r="M149" s="23">
        <v>8</v>
      </c>
      <c r="N149" s="23">
        <v>12</v>
      </c>
      <c r="O149" s="119">
        <v>39</v>
      </c>
      <c r="P149" s="26">
        <f t="shared" si="3"/>
        <v>52</v>
      </c>
    </row>
    <row r="150" spans="1:16" s="13" customFormat="1" ht="15.75" x14ac:dyDescent="0.25">
      <c r="A150" s="88" t="s">
        <v>339</v>
      </c>
      <c r="B150" s="117" t="s">
        <v>340</v>
      </c>
      <c r="C150" s="23"/>
      <c r="D150" s="23"/>
      <c r="E150" s="23">
        <v>5</v>
      </c>
      <c r="F150" s="23">
        <v>5</v>
      </c>
      <c r="G150" s="23">
        <v>4</v>
      </c>
      <c r="H150" s="23"/>
      <c r="I150" s="23">
        <v>5</v>
      </c>
      <c r="J150" s="23"/>
      <c r="K150" s="23">
        <v>10</v>
      </c>
      <c r="L150" s="23">
        <v>9</v>
      </c>
      <c r="M150" s="23">
        <v>6</v>
      </c>
      <c r="N150" s="23">
        <v>10</v>
      </c>
      <c r="O150" s="119">
        <v>42</v>
      </c>
      <c r="P150" s="26">
        <f t="shared" si="3"/>
        <v>54</v>
      </c>
    </row>
    <row r="151" spans="1:16" s="13" customFormat="1" ht="15.75" x14ac:dyDescent="0.25">
      <c r="A151" s="88" t="s">
        <v>341</v>
      </c>
      <c r="B151" s="117" t="s">
        <v>342</v>
      </c>
      <c r="C151" s="23">
        <v>5</v>
      </c>
      <c r="D151" s="23">
        <v>4</v>
      </c>
      <c r="E151" s="23">
        <v>5</v>
      </c>
      <c r="F151" s="23">
        <v>3</v>
      </c>
      <c r="G151" s="23">
        <v>3</v>
      </c>
      <c r="H151" s="23"/>
      <c r="I151" s="23"/>
      <c r="J151" s="23"/>
      <c r="K151" s="23">
        <v>9</v>
      </c>
      <c r="L151" s="23">
        <v>9</v>
      </c>
      <c r="M151" s="23">
        <v>9</v>
      </c>
      <c r="N151" s="23">
        <v>13</v>
      </c>
      <c r="O151" s="119">
        <v>57</v>
      </c>
      <c r="P151" s="26">
        <f t="shared" si="3"/>
        <v>60</v>
      </c>
    </row>
    <row r="152" spans="1:16" s="13" customFormat="1" ht="15.75" x14ac:dyDescent="0.25">
      <c r="A152" s="88" t="s">
        <v>343</v>
      </c>
      <c r="B152" s="117" t="s">
        <v>344</v>
      </c>
      <c r="C152" s="23">
        <v>3</v>
      </c>
      <c r="D152" s="23">
        <v>1</v>
      </c>
      <c r="E152" s="23">
        <v>3</v>
      </c>
      <c r="F152" s="23">
        <v>2</v>
      </c>
      <c r="G152" s="23">
        <v>5</v>
      </c>
      <c r="H152" s="23"/>
      <c r="I152" s="23"/>
      <c r="J152" s="23">
        <v>8</v>
      </c>
      <c r="K152" s="23">
        <v>6</v>
      </c>
      <c r="L152" s="23"/>
      <c r="M152" s="23">
        <v>8</v>
      </c>
      <c r="N152" s="23">
        <v>11</v>
      </c>
      <c r="O152" s="119">
        <v>49</v>
      </c>
      <c r="P152" s="26">
        <f t="shared" si="3"/>
        <v>47</v>
      </c>
    </row>
    <row r="153" spans="1:16" s="13" customFormat="1" ht="15.75" x14ac:dyDescent="0.25">
      <c r="A153" s="88" t="s">
        <v>345</v>
      </c>
      <c r="B153" s="117" t="s">
        <v>346</v>
      </c>
      <c r="C153" s="23">
        <v>5</v>
      </c>
      <c r="D153" s="23">
        <v>5</v>
      </c>
      <c r="E153" s="23"/>
      <c r="F153" s="23">
        <v>5</v>
      </c>
      <c r="G153" s="23">
        <v>4</v>
      </c>
      <c r="H153" s="23"/>
      <c r="I153" s="23">
        <v>3</v>
      </c>
      <c r="J153" s="23">
        <v>8</v>
      </c>
      <c r="K153" s="23">
        <v>8</v>
      </c>
      <c r="L153" s="23"/>
      <c r="M153" s="23">
        <v>7</v>
      </c>
      <c r="N153" s="23"/>
      <c r="O153" s="119">
        <v>47</v>
      </c>
      <c r="P153" s="26">
        <f t="shared" si="3"/>
        <v>45</v>
      </c>
    </row>
    <row r="154" spans="1:16" s="13" customFormat="1" ht="15.75" x14ac:dyDescent="0.25">
      <c r="A154" s="88" t="s">
        <v>347</v>
      </c>
      <c r="B154" s="117" t="s">
        <v>348</v>
      </c>
      <c r="C154" s="23">
        <v>4</v>
      </c>
      <c r="D154" s="23">
        <v>5</v>
      </c>
      <c r="E154" s="23">
        <v>3</v>
      </c>
      <c r="F154" s="23"/>
      <c r="G154" s="23">
        <v>3</v>
      </c>
      <c r="H154" s="23"/>
      <c r="I154" s="23">
        <v>5</v>
      </c>
      <c r="J154" s="23">
        <v>7</v>
      </c>
      <c r="K154" s="23"/>
      <c r="L154" s="23">
        <v>7</v>
      </c>
      <c r="M154" s="23">
        <v>8</v>
      </c>
      <c r="N154" s="23">
        <v>10</v>
      </c>
      <c r="O154" s="119">
        <v>56</v>
      </c>
      <c r="P154" s="26">
        <f t="shared" si="3"/>
        <v>52</v>
      </c>
    </row>
    <row r="155" spans="1:16" s="13" customFormat="1" ht="15.75" x14ac:dyDescent="0.25">
      <c r="A155" s="88" t="s">
        <v>349</v>
      </c>
      <c r="B155" s="117" t="s">
        <v>350</v>
      </c>
      <c r="C155" s="23"/>
      <c r="D155" s="23"/>
      <c r="E155" s="23">
        <v>5</v>
      </c>
      <c r="F155" s="23">
        <v>1</v>
      </c>
      <c r="G155" s="23">
        <v>2</v>
      </c>
      <c r="H155" s="23">
        <v>3</v>
      </c>
      <c r="I155" s="23">
        <v>3</v>
      </c>
      <c r="J155" s="23">
        <v>7</v>
      </c>
      <c r="K155" s="23">
        <v>7</v>
      </c>
      <c r="L155" s="23"/>
      <c r="M155" s="23">
        <v>7</v>
      </c>
      <c r="N155" s="23">
        <v>11</v>
      </c>
      <c r="O155" s="119">
        <v>48</v>
      </c>
      <c r="P155" s="26">
        <f t="shared" si="3"/>
        <v>46</v>
      </c>
    </row>
    <row r="156" spans="1:16" s="13" customFormat="1" ht="15.75" x14ac:dyDescent="0.25">
      <c r="A156" s="88" t="s">
        <v>351</v>
      </c>
      <c r="B156" s="117" t="s">
        <v>352</v>
      </c>
      <c r="C156" s="23"/>
      <c r="D156" s="23"/>
      <c r="E156" s="23">
        <v>4</v>
      </c>
      <c r="F156" s="23">
        <v>5</v>
      </c>
      <c r="G156" s="23">
        <v>4</v>
      </c>
      <c r="H156" s="23">
        <v>5</v>
      </c>
      <c r="I156" s="23">
        <v>2</v>
      </c>
      <c r="J156" s="23">
        <v>8</v>
      </c>
      <c r="K156" s="23"/>
      <c r="L156" s="23">
        <v>7</v>
      </c>
      <c r="M156" s="23">
        <v>7</v>
      </c>
      <c r="N156" s="23">
        <v>11</v>
      </c>
      <c r="O156" s="119">
        <v>37</v>
      </c>
      <c r="P156" s="26">
        <f t="shared" si="3"/>
        <v>53</v>
      </c>
    </row>
    <row r="157" spans="1:16" s="13" customFormat="1" ht="15.75" x14ac:dyDescent="0.25">
      <c r="A157" s="88" t="s">
        <v>353</v>
      </c>
      <c r="B157" s="117" t="s">
        <v>354</v>
      </c>
      <c r="C157" s="23">
        <v>3</v>
      </c>
      <c r="D157" s="23"/>
      <c r="E157" s="23">
        <v>3</v>
      </c>
      <c r="F157" s="23"/>
      <c r="G157" s="23">
        <v>4</v>
      </c>
      <c r="H157" s="23">
        <v>4</v>
      </c>
      <c r="I157" s="23">
        <v>5</v>
      </c>
      <c r="J157" s="23">
        <v>9</v>
      </c>
      <c r="K157" s="23">
        <v>8</v>
      </c>
      <c r="L157" s="23">
        <v>8</v>
      </c>
      <c r="M157" s="23"/>
      <c r="N157" s="23">
        <v>10</v>
      </c>
      <c r="O157" s="119">
        <v>54</v>
      </c>
      <c r="P157" s="26">
        <f t="shared" si="3"/>
        <v>54</v>
      </c>
    </row>
    <row r="158" spans="1:16" s="13" customFormat="1" ht="15.75" x14ac:dyDescent="0.25">
      <c r="A158" s="120" t="s">
        <v>355</v>
      </c>
      <c r="B158" s="121" t="s">
        <v>356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19"/>
      <c r="P158" s="26">
        <f t="shared" si="3"/>
        <v>0</v>
      </c>
    </row>
    <row r="159" spans="1:16" s="13" customFormat="1" ht="15.75" x14ac:dyDescent="0.25">
      <c r="A159" s="88" t="s">
        <v>357</v>
      </c>
      <c r="B159" s="117" t="s">
        <v>358</v>
      </c>
      <c r="C159" s="23">
        <v>4</v>
      </c>
      <c r="D159" s="23">
        <v>5</v>
      </c>
      <c r="E159" s="23">
        <v>2</v>
      </c>
      <c r="F159" s="23">
        <v>3</v>
      </c>
      <c r="G159" s="23">
        <v>4</v>
      </c>
      <c r="H159" s="23"/>
      <c r="I159" s="23"/>
      <c r="J159" s="23">
        <v>7</v>
      </c>
      <c r="K159" s="23">
        <v>8</v>
      </c>
      <c r="L159" s="23"/>
      <c r="M159" s="23">
        <v>8</v>
      </c>
      <c r="N159" s="23">
        <v>9</v>
      </c>
      <c r="O159" s="119">
        <v>53</v>
      </c>
      <c r="P159" s="26">
        <f t="shared" si="3"/>
        <v>50</v>
      </c>
    </row>
    <row r="160" spans="1:16" s="13" customFormat="1" ht="15.75" x14ac:dyDescent="0.25">
      <c r="A160" s="88" t="s">
        <v>359</v>
      </c>
      <c r="B160" s="117" t="s">
        <v>360</v>
      </c>
      <c r="C160" s="23">
        <v>4</v>
      </c>
      <c r="D160" s="23"/>
      <c r="E160" s="23">
        <v>4</v>
      </c>
      <c r="F160" s="23">
        <v>3</v>
      </c>
      <c r="G160" s="23">
        <v>3</v>
      </c>
      <c r="H160" s="23">
        <v>5</v>
      </c>
      <c r="I160" s="23"/>
      <c r="J160" s="23">
        <v>7</v>
      </c>
      <c r="K160" s="23"/>
      <c r="L160" s="23">
        <v>7</v>
      </c>
      <c r="M160" s="23">
        <v>7</v>
      </c>
      <c r="N160" s="23">
        <v>9</v>
      </c>
      <c r="O160" s="119">
        <v>35</v>
      </c>
      <c r="P160" s="26">
        <f t="shared" si="3"/>
        <v>49</v>
      </c>
    </row>
    <row r="161" spans="1:16" s="13" customFormat="1" ht="15.75" x14ac:dyDescent="0.25">
      <c r="A161" s="88" t="s">
        <v>361</v>
      </c>
      <c r="B161" s="117" t="s">
        <v>362</v>
      </c>
      <c r="C161" s="23">
        <v>4</v>
      </c>
      <c r="D161" s="23">
        <v>3</v>
      </c>
      <c r="E161" s="23">
        <v>3</v>
      </c>
      <c r="F161" s="23"/>
      <c r="G161" s="23">
        <v>5</v>
      </c>
      <c r="H161" s="23">
        <v>3</v>
      </c>
      <c r="I161" s="23">
        <v>4</v>
      </c>
      <c r="J161" s="23"/>
      <c r="K161" s="23">
        <v>9</v>
      </c>
      <c r="L161" s="23">
        <v>8</v>
      </c>
      <c r="M161" s="23">
        <v>8</v>
      </c>
      <c r="N161" s="23">
        <v>8</v>
      </c>
      <c r="O161" s="119">
        <v>52</v>
      </c>
      <c r="P161" s="26">
        <f t="shared" si="3"/>
        <v>55</v>
      </c>
    </row>
    <row r="162" spans="1:16" s="13" customFormat="1" ht="15.75" x14ac:dyDescent="0.25">
      <c r="A162" s="88" t="s">
        <v>363</v>
      </c>
      <c r="B162" s="117" t="s">
        <v>364</v>
      </c>
      <c r="C162" s="23">
        <v>5</v>
      </c>
      <c r="D162" s="23"/>
      <c r="E162" s="23">
        <v>4</v>
      </c>
      <c r="F162" s="23">
        <v>5</v>
      </c>
      <c r="G162" s="23">
        <v>5</v>
      </c>
      <c r="H162" s="23">
        <v>2</v>
      </c>
      <c r="I162" s="23"/>
      <c r="J162" s="23"/>
      <c r="K162" s="23">
        <v>9</v>
      </c>
      <c r="L162" s="23">
        <v>8</v>
      </c>
      <c r="M162" s="23">
        <v>7</v>
      </c>
      <c r="N162" s="23">
        <v>9</v>
      </c>
      <c r="O162" s="119">
        <v>55</v>
      </c>
      <c r="P162" s="26">
        <f t="shared" si="3"/>
        <v>54</v>
      </c>
    </row>
    <row r="163" spans="1:16" s="13" customFormat="1" ht="15.75" x14ac:dyDescent="0.25">
      <c r="A163" s="88" t="s">
        <v>365</v>
      </c>
      <c r="B163" s="117" t="s">
        <v>366</v>
      </c>
      <c r="C163" s="23">
        <v>4</v>
      </c>
      <c r="D163" s="23"/>
      <c r="E163" s="23">
        <v>4</v>
      </c>
      <c r="F163" s="23">
        <v>2</v>
      </c>
      <c r="G163" s="23">
        <v>3</v>
      </c>
      <c r="H163" s="23"/>
      <c r="I163" s="23"/>
      <c r="J163" s="23">
        <v>10</v>
      </c>
      <c r="K163" s="23">
        <v>7</v>
      </c>
      <c r="L163" s="23"/>
      <c r="M163" s="23">
        <v>8</v>
      </c>
      <c r="N163" s="23">
        <v>13</v>
      </c>
      <c r="O163" s="119">
        <v>40</v>
      </c>
      <c r="P163" s="26">
        <f t="shared" si="3"/>
        <v>51</v>
      </c>
    </row>
    <row r="164" spans="1:16" s="13" customFormat="1" ht="15.75" x14ac:dyDescent="0.25">
      <c r="A164" s="88" t="s">
        <v>367</v>
      </c>
      <c r="B164" s="117" t="s">
        <v>368</v>
      </c>
      <c r="C164" s="23">
        <v>3</v>
      </c>
      <c r="D164" s="23">
        <v>5</v>
      </c>
      <c r="E164" s="23">
        <v>2</v>
      </c>
      <c r="F164" s="23">
        <v>5</v>
      </c>
      <c r="G164" s="23">
        <v>2</v>
      </c>
      <c r="H164" s="23"/>
      <c r="I164" s="23"/>
      <c r="J164" s="23">
        <v>7</v>
      </c>
      <c r="K164" s="23">
        <v>9</v>
      </c>
      <c r="L164" s="23"/>
      <c r="M164" s="23">
        <v>8</v>
      </c>
      <c r="N164" s="23">
        <v>8</v>
      </c>
      <c r="O164" s="119">
        <v>52</v>
      </c>
      <c r="P164" s="26">
        <f t="shared" si="3"/>
        <v>49</v>
      </c>
    </row>
    <row r="165" spans="1:16" s="13" customFormat="1" ht="15.75" x14ac:dyDescent="0.25">
      <c r="A165" s="88" t="s">
        <v>369</v>
      </c>
      <c r="B165" s="117" t="s">
        <v>370</v>
      </c>
      <c r="C165" s="23">
        <v>2</v>
      </c>
      <c r="D165" s="23">
        <v>4</v>
      </c>
      <c r="E165" s="23">
        <v>4</v>
      </c>
      <c r="F165" s="23">
        <v>1</v>
      </c>
      <c r="G165" s="23">
        <v>4</v>
      </c>
      <c r="H165" s="23">
        <v>4</v>
      </c>
      <c r="I165" s="23">
        <v>2</v>
      </c>
      <c r="J165" s="23"/>
      <c r="K165" s="23">
        <v>8</v>
      </c>
      <c r="L165" s="23">
        <v>7</v>
      </c>
      <c r="M165" s="23">
        <v>8</v>
      </c>
      <c r="N165" s="23">
        <v>11</v>
      </c>
      <c r="O165" s="119">
        <v>40</v>
      </c>
      <c r="P165" s="26">
        <f t="shared" si="3"/>
        <v>55</v>
      </c>
    </row>
    <row r="166" spans="1:16" s="13" customFormat="1" ht="15.75" x14ac:dyDescent="0.25">
      <c r="A166" s="88" t="s">
        <v>371</v>
      </c>
      <c r="B166" s="117" t="s">
        <v>372</v>
      </c>
      <c r="C166" s="23"/>
      <c r="D166" s="23">
        <v>5</v>
      </c>
      <c r="E166" s="23">
        <v>4</v>
      </c>
      <c r="F166" s="23">
        <v>3</v>
      </c>
      <c r="G166" s="23">
        <v>3</v>
      </c>
      <c r="H166" s="23"/>
      <c r="I166" s="23"/>
      <c r="J166" s="23">
        <v>7</v>
      </c>
      <c r="K166" s="23">
        <v>8</v>
      </c>
      <c r="L166" s="23"/>
      <c r="M166" s="23">
        <v>9</v>
      </c>
      <c r="N166" s="23">
        <v>13</v>
      </c>
      <c r="O166" s="119">
        <v>57</v>
      </c>
      <c r="P166" s="26">
        <f t="shared" si="3"/>
        <v>52</v>
      </c>
    </row>
    <row r="167" spans="1:16" s="13" customFormat="1" ht="15.75" x14ac:dyDescent="0.25">
      <c r="A167" s="88" t="s">
        <v>373</v>
      </c>
      <c r="B167" s="117" t="s">
        <v>374</v>
      </c>
      <c r="C167" s="23">
        <v>3</v>
      </c>
      <c r="D167" s="23"/>
      <c r="E167" s="23">
        <v>4</v>
      </c>
      <c r="F167" s="23">
        <v>5</v>
      </c>
      <c r="G167" s="23"/>
      <c r="H167" s="23">
        <v>3</v>
      </c>
      <c r="I167" s="23"/>
      <c r="J167" s="23">
        <v>6</v>
      </c>
      <c r="K167" s="23">
        <v>9</v>
      </c>
      <c r="L167" s="23">
        <v>8</v>
      </c>
      <c r="M167" s="23"/>
      <c r="N167" s="23"/>
      <c r="O167" s="119">
        <v>56</v>
      </c>
      <c r="P167" s="26">
        <f t="shared" si="3"/>
        <v>38</v>
      </c>
    </row>
    <row r="168" spans="1:16" s="13" customFormat="1" ht="15.75" x14ac:dyDescent="0.25">
      <c r="A168" s="88" t="s">
        <v>375</v>
      </c>
      <c r="B168" s="117" t="s">
        <v>376</v>
      </c>
      <c r="C168" s="23">
        <v>3</v>
      </c>
      <c r="D168" s="23">
        <v>3</v>
      </c>
      <c r="E168" s="23"/>
      <c r="F168" s="23">
        <v>5</v>
      </c>
      <c r="G168" s="23">
        <v>4</v>
      </c>
      <c r="H168" s="23">
        <v>3</v>
      </c>
      <c r="I168" s="23"/>
      <c r="J168" s="23">
        <v>7</v>
      </c>
      <c r="K168" s="23">
        <v>9</v>
      </c>
      <c r="L168" s="23">
        <v>8</v>
      </c>
      <c r="M168" s="23"/>
      <c r="N168" s="23">
        <v>9</v>
      </c>
      <c r="O168" s="119">
        <v>43</v>
      </c>
      <c r="P168" s="26">
        <f t="shared" si="3"/>
        <v>51</v>
      </c>
    </row>
    <row r="169" spans="1:16" s="13" customFormat="1" ht="15.75" x14ac:dyDescent="0.25">
      <c r="A169" s="88" t="s">
        <v>377</v>
      </c>
      <c r="B169" s="117" t="s">
        <v>378</v>
      </c>
      <c r="C169" s="23">
        <v>5</v>
      </c>
      <c r="D169" s="23">
        <v>3</v>
      </c>
      <c r="E169" s="23"/>
      <c r="F169" s="23">
        <v>4</v>
      </c>
      <c r="G169" s="23">
        <v>5</v>
      </c>
      <c r="H169" s="23">
        <v>3</v>
      </c>
      <c r="I169" s="23"/>
      <c r="J169" s="23">
        <v>7</v>
      </c>
      <c r="K169" s="23">
        <v>6</v>
      </c>
      <c r="L169" s="23"/>
      <c r="M169" s="23">
        <v>8</v>
      </c>
      <c r="N169" s="23">
        <v>12</v>
      </c>
      <c r="O169" s="119">
        <v>56</v>
      </c>
      <c r="P169" s="26">
        <f t="shared" si="3"/>
        <v>53</v>
      </c>
    </row>
    <row r="170" spans="1:16" s="13" customFormat="1" ht="15.75" x14ac:dyDescent="0.25">
      <c r="A170" s="88" t="s">
        <v>379</v>
      </c>
      <c r="B170" s="117" t="s">
        <v>380</v>
      </c>
      <c r="C170" s="23"/>
      <c r="D170" s="23">
        <v>4</v>
      </c>
      <c r="E170" s="23"/>
      <c r="F170" s="23">
        <v>4</v>
      </c>
      <c r="G170" s="23">
        <v>5</v>
      </c>
      <c r="H170" s="23">
        <v>4</v>
      </c>
      <c r="I170" s="23">
        <v>4</v>
      </c>
      <c r="J170" s="23"/>
      <c r="K170" s="23">
        <v>7</v>
      </c>
      <c r="L170" s="23">
        <v>7</v>
      </c>
      <c r="M170" s="23">
        <v>8</v>
      </c>
      <c r="N170" s="23">
        <v>10</v>
      </c>
      <c r="O170" s="119">
        <v>39</v>
      </c>
      <c r="P170" s="26">
        <f t="shared" si="3"/>
        <v>53</v>
      </c>
    </row>
    <row r="171" spans="1:16" s="13" customFormat="1" ht="15.75" x14ac:dyDescent="0.25">
      <c r="A171" s="88" t="s">
        <v>381</v>
      </c>
      <c r="B171" s="117" t="s">
        <v>382</v>
      </c>
      <c r="C171" s="23"/>
      <c r="D171" s="23">
        <v>4</v>
      </c>
      <c r="E171" s="23"/>
      <c r="F171" s="23">
        <v>5</v>
      </c>
      <c r="G171" s="23">
        <v>2</v>
      </c>
      <c r="H171" s="23">
        <v>4</v>
      </c>
      <c r="I171" s="23"/>
      <c r="J171" s="23">
        <v>7</v>
      </c>
      <c r="K171" s="23"/>
      <c r="L171" s="23">
        <v>8</v>
      </c>
      <c r="M171" s="23">
        <v>9</v>
      </c>
      <c r="N171" s="23">
        <v>12</v>
      </c>
      <c r="O171" s="119">
        <v>56</v>
      </c>
      <c r="P171" s="26">
        <f t="shared" si="3"/>
        <v>51</v>
      </c>
    </row>
    <row r="172" spans="1:16" s="13" customFormat="1" ht="15.75" x14ac:dyDescent="0.25">
      <c r="A172" s="88" t="s">
        <v>383</v>
      </c>
      <c r="B172" s="117" t="s">
        <v>384</v>
      </c>
      <c r="C172" s="23">
        <v>5</v>
      </c>
      <c r="D172" s="23"/>
      <c r="E172" s="23">
        <v>2</v>
      </c>
      <c r="F172" s="23">
        <v>5</v>
      </c>
      <c r="G172" s="23"/>
      <c r="H172" s="23">
        <v>5</v>
      </c>
      <c r="I172" s="23"/>
      <c r="J172" s="23">
        <v>9</v>
      </c>
      <c r="K172" s="23"/>
      <c r="L172" s="23">
        <v>8</v>
      </c>
      <c r="M172" s="23">
        <v>8</v>
      </c>
      <c r="N172" s="23">
        <v>8</v>
      </c>
      <c r="O172" s="119">
        <v>56</v>
      </c>
      <c r="P172" s="26">
        <f t="shared" si="3"/>
        <v>50</v>
      </c>
    </row>
    <row r="173" spans="1:16" s="13" customFormat="1" ht="15.75" x14ac:dyDescent="0.25">
      <c r="A173" s="88" t="s">
        <v>385</v>
      </c>
      <c r="B173" s="117" t="s">
        <v>386</v>
      </c>
      <c r="C173" s="23">
        <v>4</v>
      </c>
      <c r="D173" s="23"/>
      <c r="E173" s="23">
        <v>3</v>
      </c>
      <c r="F173" s="23">
        <v>3</v>
      </c>
      <c r="G173" s="23">
        <v>4</v>
      </c>
      <c r="H173" s="23">
        <v>5</v>
      </c>
      <c r="I173" s="23"/>
      <c r="J173" s="23"/>
      <c r="K173" s="23">
        <v>6</v>
      </c>
      <c r="L173" s="23">
        <v>6</v>
      </c>
      <c r="M173" s="23">
        <v>8</v>
      </c>
      <c r="N173" s="23">
        <v>9</v>
      </c>
      <c r="O173" s="119">
        <v>55</v>
      </c>
      <c r="P173" s="26">
        <f t="shared" si="3"/>
        <v>48</v>
      </c>
    </row>
    <row r="174" spans="1:16" s="13" customFormat="1" ht="15.75" x14ac:dyDescent="0.25">
      <c r="A174" s="88" t="s">
        <v>387</v>
      </c>
      <c r="B174" s="117" t="s">
        <v>388</v>
      </c>
      <c r="C174" s="23">
        <v>1</v>
      </c>
      <c r="D174" s="23">
        <v>5</v>
      </c>
      <c r="E174" s="23">
        <v>2</v>
      </c>
      <c r="F174" s="23"/>
      <c r="G174" s="23"/>
      <c r="H174" s="23">
        <v>5</v>
      </c>
      <c r="I174" s="23"/>
      <c r="J174" s="23">
        <v>5</v>
      </c>
      <c r="K174" s="23">
        <v>6</v>
      </c>
      <c r="L174" s="23">
        <v>6</v>
      </c>
      <c r="M174" s="23">
        <v>9</v>
      </c>
      <c r="N174" s="23">
        <v>12</v>
      </c>
      <c r="O174" s="119">
        <v>54</v>
      </c>
      <c r="P174" s="26">
        <f t="shared" si="3"/>
        <v>51</v>
      </c>
    </row>
    <row r="175" spans="1:16" s="13" customFormat="1" ht="15.75" x14ac:dyDescent="0.25">
      <c r="A175" s="88" t="s">
        <v>389</v>
      </c>
      <c r="B175" s="117" t="s">
        <v>390</v>
      </c>
      <c r="C175" s="23">
        <v>3</v>
      </c>
      <c r="D175" s="23">
        <v>5</v>
      </c>
      <c r="E175" s="23">
        <v>3</v>
      </c>
      <c r="F175" s="23"/>
      <c r="G175" s="23">
        <v>4</v>
      </c>
      <c r="H175" s="23">
        <v>3</v>
      </c>
      <c r="I175" s="23"/>
      <c r="J175" s="23">
        <v>7</v>
      </c>
      <c r="K175" s="23">
        <v>8</v>
      </c>
      <c r="L175" s="23">
        <v>8</v>
      </c>
      <c r="M175" s="23"/>
      <c r="N175" s="23">
        <v>8</v>
      </c>
      <c r="O175" s="119">
        <v>47</v>
      </c>
      <c r="P175" s="26">
        <f t="shared" si="3"/>
        <v>49</v>
      </c>
    </row>
    <row r="176" spans="1:16" s="13" customFormat="1" ht="15.75" x14ac:dyDescent="0.25">
      <c r="A176" s="88" t="s">
        <v>391</v>
      </c>
      <c r="B176" s="117" t="s">
        <v>392</v>
      </c>
      <c r="C176" s="23">
        <v>5</v>
      </c>
      <c r="D176" s="23">
        <v>5</v>
      </c>
      <c r="E176" s="23"/>
      <c r="F176" s="23">
        <v>3</v>
      </c>
      <c r="G176" s="23"/>
      <c r="H176" s="23">
        <v>3</v>
      </c>
      <c r="I176" s="23">
        <v>4</v>
      </c>
      <c r="J176" s="23">
        <v>8</v>
      </c>
      <c r="K176" s="23">
        <v>8</v>
      </c>
      <c r="L176" s="23">
        <v>7</v>
      </c>
      <c r="M176" s="23"/>
      <c r="N176" s="23">
        <v>10</v>
      </c>
      <c r="O176" s="119">
        <v>47</v>
      </c>
      <c r="P176" s="26">
        <f t="shared" si="3"/>
        <v>53</v>
      </c>
    </row>
    <row r="177" spans="1:16" s="13" customFormat="1" ht="15.75" x14ac:dyDescent="0.25">
      <c r="A177" s="88" t="s">
        <v>393</v>
      </c>
      <c r="B177" s="117" t="s">
        <v>394</v>
      </c>
      <c r="C177" s="23"/>
      <c r="D177" s="23">
        <v>2</v>
      </c>
      <c r="E177" s="23">
        <v>5</v>
      </c>
      <c r="F177" s="23"/>
      <c r="G177" s="23">
        <v>5</v>
      </c>
      <c r="H177" s="23">
        <v>3</v>
      </c>
      <c r="I177" s="23">
        <v>4</v>
      </c>
      <c r="J177" s="23"/>
      <c r="K177" s="23">
        <v>9</v>
      </c>
      <c r="L177" s="23">
        <v>7</v>
      </c>
      <c r="M177" s="23">
        <v>9</v>
      </c>
      <c r="N177" s="23">
        <v>9</v>
      </c>
      <c r="O177" s="119">
        <v>38</v>
      </c>
      <c r="P177" s="26">
        <f t="shared" si="3"/>
        <v>53</v>
      </c>
    </row>
    <row r="178" spans="1:16" s="13" customFormat="1" ht="15.75" x14ac:dyDescent="0.25">
      <c r="A178" s="88" t="s">
        <v>395</v>
      </c>
      <c r="B178" s="117" t="s">
        <v>396</v>
      </c>
      <c r="C178" s="23"/>
      <c r="D178" s="23">
        <v>3</v>
      </c>
      <c r="E178" s="23">
        <v>2</v>
      </c>
      <c r="F178" s="23"/>
      <c r="G178" s="23">
        <v>3</v>
      </c>
      <c r="H178" s="23"/>
      <c r="I178" s="23"/>
      <c r="J178" s="23">
        <v>7</v>
      </c>
      <c r="K178" s="23">
        <v>7</v>
      </c>
      <c r="L178" s="23"/>
      <c r="M178" s="23">
        <v>9</v>
      </c>
      <c r="N178" s="23">
        <v>10</v>
      </c>
      <c r="O178" s="119">
        <v>33</v>
      </c>
      <c r="P178" s="26">
        <f t="shared" si="3"/>
        <v>41</v>
      </c>
    </row>
    <row r="179" spans="1:16" s="13" customFormat="1" ht="15.75" x14ac:dyDescent="0.25">
      <c r="A179" s="88" t="s">
        <v>397</v>
      </c>
      <c r="B179" s="117" t="s">
        <v>398</v>
      </c>
      <c r="C179" s="23">
        <v>4</v>
      </c>
      <c r="D179" s="23">
        <v>3</v>
      </c>
      <c r="E179" s="23"/>
      <c r="F179" s="23">
        <v>2</v>
      </c>
      <c r="G179" s="23"/>
      <c r="H179" s="23">
        <v>5</v>
      </c>
      <c r="I179" s="23">
        <v>5</v>
      </c>
      <c r="J179" s="23"/>
      <c r="K179" s="23"/>
      <c r="L179" s="23">
        <v>9</v>
      </c>
      <c r="M179" s="23"/>
      <c r="N179" s="23">
        <v>9</v>
      </c>
      <c r="O179" s="119">
        <v>35</v>
      </c>
      <c r="P179" s="26">
        <f t="shared" si="3"/>
        <v>37</v>
      </c>
    </row>
    <row r="180" spans="1:16" s="13" customFormat="1" ht="15.75" x14ac:dyDescent="0.25">
      <c r="A180" s="88" t="s">
        <v>399</v>
      </c>
      <c r="B180" s="117" t="s">
        <v>400</v>
      </c>
      <c r="C180" s="23">
        <v>5</v>
      </c>
      <c r="D180" s="23"/>
      <c r="E180" s="23">
        <v>4</v>
      </c>
      <c r="F180" s="23">
        <v>4</v>
      </c>
      <c r="G180" s="23">
        <v>3</v>
      </c>
      <c r="H180" s="23">
        <v>3</v>
      </c>
      <c r="I180" s="23"/>
      <c r="J180" s="23">
        <v>7</v>
      </c>
      <c r="K180" s="23">
        <v>9</v>
      </c>
      <c r="L180" s="23"/>
      <c r="M180" s="23">
        <v>7</v>
      </c>
      <c r="N180" s="23"/>
      <c r="O180" s="119">
        <v>50</v>
      </c>
      <c r="P180" s="26">
        <f t="shared" si="3"/>
        <v>42</v>
      </c>
    </row>
    <row r="181" spans="1:16" s="13" customFormat="1" ht="15.75" x14ac:dyDescent="0.25">
      <c r="A181" s="88" t="s">
        <v>401</v>
      </c>
      <c r="B181" s="117" t="s">
        <v>402</v>
      </c>
      <c r="C181" s="23"/>
      <c r="D181" s="23">
        <v>3</v>
      </c>
      <c r="E181" s="23">
        <v>5</v>
      </c>
      <c r="F181" s="23"/>
      <c r="G181" s="23">
        <v>5</v>
      </c>
      <c r="H181" s="23">
        <v>4</v>
      </c>
      <c r="I181" s="23">
        <v>5</v>
      </c>
      <c r="J181" s="23"/>
      <c r="K181" s="23">
        <v>9</v>
      </c>
      <c r="L181" s="23">
        <v>7</v>
      </c>
      <c r="M181" s="23">
        <v>8</v>
      </c>
      <c r="N181" s="23">
        <v>10</v>
      </c>
      <c r="O181" s="119">
        <v>59</v>
      </c>
      <c r="P181" s="26">
        <f t="shared" si="3"/>
        <v>56</v>
      </c>
    </row>
    <row r="182" spans="1:16" s="13" customFormat="1" ht="15.75" x14ac:dyDescent="0.25">
      <c r="A182" s="88" t="s">
        <v>403</v>
      </c>
      <c r="B182" s="117" t="s">
        <v>404</v>
      </c>
      <c r="C182" s="23">
        <v>5</v>
      </c>
      <c r="D182" s="23">
        <v>3</v>
      </c>
      <c r="E182" s="23">
        <v>3</v>
      </c>
      <c r="F182" s="23">
        <v>4</v>
      </c>
      <c r="G182" s="23">
        <v>5</v>
      </c>
      <c r="H182" s="23">
        <v>3</v>
      </c>
      <c r="I182" s="23">
        <v>2</v>
      </c>
      <c r="J182" s="23">
        <v>5</v>
      </c>
      <c r="K182" s="23"/>
      <c r="L182" s="23">
        <v>9</v>
      </c>
      <c r="M182" s="23">
        <v>7</v>
      </c>
      <c r="N182" s="23">
        <v>9</v>
      </c>
      <c r="O182" s="119">
        <v>46</v>
      </c>
      <c r="P182" s="26">
        <f t="shared" si="3"/>
        <v>55</v>
      </c>
    </row>
    <row r="183" spans="1:16" s="13" customFormat="1" ht="15.75" x14ac:dyDescent="0.25">
      <c r="A183" s="88" t="s">
        <v>405</v>
      </c>
      <c r="B183" s="117" t="s">
        <v>406</v>
      </c>
      <c r="C183" s="23"/>
      <c r="D183" s="23">
        <v>3</v>
      </c>
      <c r="E183" s="23">
        <v>3</v>
      </c>
      <c r="F183" s="23"/>
      <c r="G183" s="23">
        <v>5</v>
      </c>
      <c r="H183" s="23"/>
      <c r="I183" s="23">
        <v>4</v>
      </c>
      <c r="J183" s="23">
        <v>8</v>
      </c>
      <c r="K183" s="23">
        <v>9</v>
      </c>
      <c r="L183" s="23">
        <v>7</v>
      </c>
      <c r="M183" s="23"/>
      <c r="N183" s="23">
        <v>10</v>
      </c>
      <c r="O183" s="119">
        <v>43</v>
      </c>
      <c r="P183" s="26">
        <f t="shared" si="3"/>
        <v>49</v>
      </c>
    </row>
    <row r="184" spans="1:16" s="13" customFormat="1" ht="25.5" x14ac:dyDescent="0.25">
      <c r="A184" s="88" t="s">
        <v>407</v>
      </c>
      <c r="B184" s="117" t="s">
        <v>408</v>
      </c>
      <c r="C184" s="23"/>
      <c r="D184" s="23"/>
      <c r="E184" s="23">
        <v>5</v>
      </c>
      <c r="F184" s="23">
        <v>5</v>
      </c>
      <c r="G184" s="23">
        <v>5</v>
      </c>
      <c r="H184" s="23">
        <v>5</v>
      </c>
      <c r="I184" s="23">
        <v>4</v>
      </c>
      <c r="J184" s="23"/>
      <c r="K184" s="23">
        <v>7</v>
      </c>
      <c r="L184" s="23">
        <v>2</v>
      </c>
      <c r="M184" s="23">
        <v>9</v>
      </c>
      <c r="N184" s="23">
        <v>9</v>
      </c>
      <c r="O184" s="119">
        <v>56</v>
      </c>
      <c r="P184" s="26">
        <f t="shared" si="3"/>
        <v>51</v>
      </c>
    </row>
    <row r="185" spans="1:16" s="13" customFormat="1" ht="15.75" x14ac:dyDescent="0.25">
      <c r="A185" s="88" t="s">
        <v>409</v>
      </c>
      <c r="B185" s="117" t="s">
        <v>410</v>
      </c>
      <c r="C185" s="23">
        <v>5</v>
      </c>
      <c r="D185" s="23">
        <v>4</v>
      </c>
      <c r="E185" s="23">
        <v>3</v>
      </c>
      <c r="F185" s="23">
        <v>5</v>
      </c>
      <c r="G185" s="23">
        <v>3</v>
      </c>
      <c r="H185" s="23"/>
      <c r="I185" s="23"/>
      <c r="J185" s="23">
        <v>9</v>
      </c>
      <c r="K185" s="23">
        <v>7</v>
      </c>
      <c r="L185" s="23"/>
      <c r="M185" s="23">
        <v>7</v>
      </c>
      <c r="N185" s="23">
        <v>9</v>
      </c>
      <c r="O185" s="119">
        <v>55</v>
      </c>
      <c r="P185" s="26">
        <f t="shared" si="3"/>
        <v>52</v>
      </c>
    </row>
    <row r="186" spans="1:16" s="13" customFormat="1" ht="15.75" x14ac:dyDescent="0.25">
      <c r="A186" s="88" t="s">
        <v>411</v>
      </c>
      <c r="B186" s="117" t="s">
        <v>412</v>
      </c>
      <c r="C186" s="23"/>
      <c r="D186" s="23">
        <v>4</v>
      </c>
      <c r="E186" s="23">
        <v>3</v>
      </c>
      <c r="F186" s="23">
        <v>5</v>
      </c>
      <c r="G186" s="23">
        <v>4</v>
      </c>
      <c r="H186" s="23"/>
      <c r="I186" s="23"/>
      <c r="J186" s="23">
        <v>7</v>
      </c>
      <c r="K186" s="23"/>
      <c r="L186" s="23">
        <v>7</v>
      </c>
      <c r="M186" s="23">
        <v>7</v>
      </c>
      <c r="N186" s="23">
        <v>9</v>
      </c>
      <c r="O186" s="119">
        <v>51</v>
      </c>
      <c r="P186" s="26">
        <f t="shared" si="3"/>
        <v>46</v>
      </c>
    </row>
    <row r="187" spans="1:16" s="13" customFormat="1" ht="15.75" x14ac:dyDescent="0.25">
      <c r="A187" s="88" t="s">
        <v>413</v>
      </c>
      <c r="B187" s="117" t="s">
        <v>414</v>
      </c>
      <c r="C187" s="23"/>
      <c r="D187" s="23">
        <v>4</v>
      </c>
      <c r="E187" s="23"/>
      <c r="F187" s="23">
        <v>2</v>
      </c>
      <c r="G187" s="23">
        <v>3</v>
      </c>
      <c r="H187" s="23">
        <v>5</v>
      </c>
      <c r="I187" s="23"/>
      <c r="J187" s="23">
        <v>7</v>
      </c>
      <c r="K187" s="23"/>
      <c r="L187" s="23">
        <v>8</v>
      </c>
      <c r="M187" s="23">
        <v>8</v>
      </c>
      <c r="N187" s="23">
        <v>9</v>
      </c>
      <c r="O187" s="119">
        <v>51</v>
      </c>
      <c r="P187" s="26">
        <f t="shared" si="3"/>
        <v>46</v>
      </c>
    </row>
    <row r="188" spans="1:16" s="13" customFormat="1" ht="15.75" x14ac:dyDescent="0.25">
      <c r="A188" s="88" t="s">
        <v>415</v>
      </c>
      <c r="B188" s="117" t="s">
        <v>416</v>
      </c>
      <c r="C188" s="23">
        <v>2</v>
      </c>
      <c r="D188" s="23">
        <v>4</v>
      </c>
      <c r="E188" s="23">
        <v>5</v>
      </c>
      <c r="F188" s="23">
        <v>2</v>
      </c>
      <c r="G188" s="23">
        <v>2</v>
      </c>
      <c r="H188" s="23">
        <v>4</v>
      </c>
      <c r="I188" s="23">
        <v>5</v>
      </c>
      <c r="J188" s="23">
        <v>7</v>
      </c>
      <c r="K188" s="23">
        <v>9</v>
      </c>
      <c r="L188" s="23">
        <v>8</v>
      </c>
      <c r="M188" s="23">
        <v>9</v>
      </c>
      <c r="N188" s="23">
        <v>13</v>
      </c>
      <c r="O188" s="119">
        <v>46</v>
      </c>
      <c r="P188" s="26">
        <f t="shared" si="3"/>
        <v>70</v>
      </c>
    </row>
    <row r="189" spans="1:16" s="13" customFormat="1" ht="15.75" x14ac:dyDescent="0.25">
      <c r="A189" s="88" t="s">
        <v>417</v>
      </c>
      <c r="B189" s="117" t="s">
        <v>418</v>
      </c>
      <c r="C189" s="23">
        <v>2</v>
      </c>
      <c r="D189" s="23">
        <v>1</v>
      </c>
      <c r="E189" s="23">
        <v>5</v>
      </c>
      <c r="F189" s="23">
        <v>3</v>
      </c>
      <c r="G189" s="23">
        <v>5</v>
      </c>
      <c r="H189" s="23">
        <v>4</v>
      </c>
      <c r="I189" s="23">
        <v>5</v>
      </c>
      <c r="J189" s="23"/>
      <c r="K189" s="23">
        <v>7</v>
      </c>
      <c r="L189" s="23">
        <v>8</v>
      </c>
      <c r="M189" s="23">
        <v>8</v>
      </c>
      <c r="N189" s="23">
        <v>11</v>
      </c>
      <c r="O189" s="119">
        <v>55</v>
      </c>
      <c r="P189" s="26">
        <f t="shared" si="3"/>
        <v>59</v>
      </c>
    </row>
    <row r="190" spans="1:16" s="13" customFormat="1" ht="15.75" x14ac:dyDescent="0.25">
      <c r="A190" s="88" t="s">
        <v>419</v>
      </c>
      <c r="B190" s="117" t="s">
        <v>420</v>
      </c>
      <c r="C190" s="23"/>
      <c r="D190" s="23">
        <v>4</v>
      </c>
      <c r="E190" s="23"/>
      <c r="F190" s="23"/>
      <c r="G190" s="23">
        <v>3</v>
      </c>
      <c r="H190" s="23">
        <v>2</v>
      </c>
      <c r="I190" s="23">
        <v>3</v>
      </c>
      <c r="J190" s="23">
        <v>3</v>
      </c>
      <c r="K190" s="23">
        <v>8</v>
      </c>
      <c r="L190" s="23">
        <v>7</v>
      </c>
      <c r="M190" s="23">
        <v>9</v>
      </c>
      <c r="N190" s="23">
        <v>10</v>
      </c>
      <c r="O190" s="119">
        <v>43</v>
      </c>
      <c r="P190" s="26">
        <f t="shared" si="3"/>
        <v>49</v>
      </c>
    </row>
    <row r="191" spans="1:16" s="13" customFormat="1" ht="15.75" x14ac:dyDescent="0.25">
      <c r="A191" s="88" t="s">
        <v>421</v>
      </c>
      <c r="B191" s="117" t="s">
        <v>422</v>
      </c>
      <c r="C191" s="23">
        <v>4</v>
      </c>
      <c r="D191" s="23"/>
      <c r="E191" s="23">
        <v>5</v>
      </c>
      <c r="F191" s="23"/>
      <c r="G191" s="23">
        <v>5</v>
      </c>
      <c r="H191" s="23">
        <v>5</v>
      </c>
      <c r="I191" s="23">
        <v>5</v>
      </c>
      <c r="J191" s="23">
        <v>8</v>
      </c>
      <c r="K191" s="23"/>
      <c r="L191" s="23">
        <v>9</v>
      </c>
      <c r="M191" s="23">
        <v>8</v>
      </c>
      <c r="N191" s="23">
        <v>8</v>
      </c>
      <c r="O191" s="119">
        <v>45</v>
      </c>
      <c r="P191" s="26">
        <f t="shared" si="3"/>
        <v>57</v>
      </c>
    </row>
    <row r="192" spans="1:16" s="13" customFormat="1" ht="15.75" x14ac:dyDescent="0.25">
      <c r="A192" s="88" t="s">
        <v>423</v>
      </c>
      <c r="B192" s="117" t="s">
        <v>424</v>
      </c>
      <c r="C192" s="23">
        <v>4</v>
      </c>
      <c r="D192" s="23">
        <v>4</v>
      </c>
      <c r="E192" s="23"/>
      <c r="F192" s="23">
        <v>4</v>
      </c>
      <c r="G192" s="23"/>
      <c r="H192" s="23">
        <v>4</v>
      </c>
      <c r="I192" s="23"/>
      <c r="J192" s="23">
        <v>9</v>
      </c>
      <c r="K192" s="23"/>
      <c r="L192" s="23"/>
      <c r="M192" s="23">
        <v>8</v>
      </c>
      <c r="N192" s="23">
        <v>12</v>
      </c>
      <c r="O192" s="119">
        <v>29</v>
      </c>
      <c r="P192" s="26">
        <f t="shared" si="3"/>
        <v>45</v>
      </c>
    </row>
    <row r="193" spans="1:16" s="13" customFormat="1" ht="15.75" x14ac:dyDescent="0.25">
      <c r="A193" s="88" t="s">
        <v>425</v>
      </c>
      <c r="B193" s="117" t="s">
        <v>426</v>
      </c>
      <c r="C193" s="23"/>
      <c r="D193" s="23"/>
      <c r="E193" s="23">
        <v>5</v>
      </c>
      <c r="F193" s="23">
        <v>5</v>
      </c>
      <c r="G193" s="23">
        <v>4</v>
      </c>
      <c r="H193" s="23"/>
      <c r="I193" s="23">
        <v>4</v>
      </c>
      <c r="J193" s="23">
        <v>7</v>
      </c>
      <c r="K193" s="23">
        <v>8</v>
      </c>
      <c r="L193" s="23">
        <v>8</v>
      </c>
      <c r="M193" s="23"/>
      <c r="N193" s="23">
        <v>11</v>
      </c>
      <c r="O193" s="119">
        <v>59</v>
      </c>
      <c r="P193" s="26">
        <f t="shared" si="3"/>
        <v>52</v>
      </c>
    </row>
    <row r="194" spans="1:16" s="13" customFormat="1" ht="15.75" x14ac:dyDescent="0.25">
      <c r="A194" s="143" t="s">
        <v>48</v>
      </c>
      <c r="B194" s="144"/>
      <c r="C194" s="34">
        <f t="shared" ref="C194:N194" si="4">COUNTA(C15:C193)</f>
        <v>121</v>
      </c>
      <c r="D194" s="35">
        <f t="shared" si="4"/>
        <v>113</v>
      </c>
      <c r="E194" s="35">
        <f t="shared" si="4"/>
        <v>129</v>
      </c>
      <c r="F194" s="35">
        <f t="shared" si="4"/>
        <v>125</v>
      </c>
      <c r="G194" s="35">
        <f t="shared" si="4"/>
        <v>129</v>
      </c>
      <c r="H194" s="35">
        <f t="shared" si="4"/>
        <v>120</v>
      </c>
      <c r="I194" s="35">
        <f t="shared" si="4"/>
        <v>123</v>
      </c>
      <c r="J194" s="35">
        <f t="shared" si="4"/>
        <v>132</v>
      </c>
      <c r="K194" s="35">
        <f t="shared" si="4"/>
        <v>142</v>
      </c>
      <c r="L194" s="35">
        <f t="shared" si="4"/>
        <v>128</v>
      </c>
      <c r="M194" s="35">
        <f t="shared" si="4"/>
        <v>139</v>
      </c>
      <c r="N194" s="35">
        <f t="shared" si="4"/>
        <v>166</v>
      </c>
      <c r="O194" s="36">
        <f>COUNT(O15:O193)</f>
        <v>178</v>
      </c>
      <c r="P194" s="37"/>
    </row>
    <row r="195" spans="1:16" s="13" customFormat="1" ht="15.75" x14ac:dyDescent="0.25">
      <c r="A195" s="143" t="s">
        <v>4</v>
      </c>
      <c r="B195" s="144"/>
      <c r="C195" s="43">
        <f t="shared" ref="C195:O195" si="5">COUNTIF(C15:C193,"&gt;"&amp;C14)</f>
        <v>61</v>
      </c>
      <c r="D195" s="44">
        <f t="shared" si="5"/>
        <v>58</v>
      </c>
      <c r="E195" s="44">
        <f t="shared" si="5"/>
        <v>67</v>
      </c>
      <c r="F195" s="44">
        <f t="shared" si="5"/>
        <v>71</v>
      </c>
      <c r="G195" s="44">
        <f t="shared" si="5"/>
        <v>75</v>
      </c>
      <c r="H195" s="44">
        <f t="shared" si="5"/>
        <v>68</v>
      </c>
      <c r="I195" s="44">
        <f t="shared" si="5"/>
        <v>67</v>
      </c>
      <c r="J195" s="44">
        <f t="shared" si="5"/>
        <v>124</v>
      </c>
      <c r="K195" s="44">
        <f t="shared" si="5"/>
        <v>133</v>
      </c>
      <c r="L195" s="44">
        <f t="shared" si="5"/>
        <v>120</v>
      </c>
      <c r="M195" s="44">
        <f t="shared" si="5"/>
        <v>138</v>
      </c>
      <c r="N195" s="44">
        <f t="shared" si="5"/>
        <v>93</v>
      </c>
      <c r="O195" s="27">
        <f t="shared" si="5"/>
        <v>177</v>
      </c>
      <c r="P195" s="42"/>
    </row>
    <row r="196" spans="1:16" s="13" customFormat="1" ht="15.75" x14ac:dyDescent="0.25">
      <c r="A196" s="143" t="s">
        <v>53</v>
      </c>
      <c r="B196" s="144"/>
      <c r="C196" s="43">
        <f t="shared" ref="C196:N196" si="6">ROUND(C195*100/C194,0)</f>
        <v>50</v>
      </c>
      <c r="D196" s="43">
        <f t="shared" si="6"/>
        <v>51</v>
      </c>
      <c r="E196" s="44">
        <f t="shared" si="6"/>
        <v>52</v>
      </c>
      <c r="F196" s="44">
        <f t="shared" si="6"/>
        <v>57</v>
      </c>
      <c r="G196" s="44">
        <f t="shared" si="6"/>
        <v>58</v>
      </c>
      <c r="H196" s="44">
        <f t="shared" si="6"/>
        <v>57</v>
      </c>
      <c r="I196" s="44">
        <f t="shared" si="6"/>
        <v>54</v>
      </c>
      <c r="J196" s="44">
        <f t="shared" si="6"/>
        <v>94</v>
      </c>
      <c r="K196" s="44">
        <f t="shared" si="6"/>
        <v>94</v>
      </c>
      <c r="L196" s="44">
        <f t="shared" si="6"/>
        <v>94</v>
      </c>
      <c r="M196" s="44">
        <f t="shared" si="6"/>
        <v>99</v>
      </c>
      <c r="N196" s="44">
        <f t="shared" si="6"/>
        <v>56</v>
      </c>
      <c r="O196" s="27">
        <f>ROUND(O195*100/O194,0)</f>
        <v>99</v>
      </c>
      <c r="P196" s="42"/>
    </row>
    <row r="197" spans="1:16" s="13" customFormat="1" x14ac:dyDescent="0.25">
      <c r="A197" s="147" t="s">
        <v>14</v>
      </c>
      <c r="B197" s="148"/>
      <c r="C197" s="43" t="str">
        <f>IF(C196&gt;=80,"3",IF(C196&gt;=70,"2",IF(C196&gt;=60,"1","-")))</f>
        <v>-</v>
      </c>
      <c r="D197" s="44" t="str">
        <f t="shared" ref="D197:O197" si="7">IF(D196&gt;=80,"3",IF(D196&gt;=70,"2",IF(D196&gt;=60,"1","-")))</f>
        <v>-</v>
      </c>
      <c r="E197" s="44" t="str">
        <f t="shared" si="7"/>
        <v>-</v>
      </c>
      <c r="F197" s="44" t="str">
        <f t="shared" si="7"/>
        <v>-</v>
      </c>
      <c r="G197" s="44" t="str">
        <f t="shared" si="7"/>
        <v>-</v>
      </c>
      <c r="H197" s="44" t="str">
        <f t="shared" si="7"/>
        <v>-</v>
      </c>
      <c r="I197" s="44" t="str">
        <f t="shared" si="7"/>
        <v>-</v>
      </c>
      <c r="J197" s="44" t="str">
        <f t="shared" si="7"/>
        <v>3</v>
      </c>
      <c r="K197" s="44" t="str">
        <f t="shared" si="7"/>
        <v>3</v>
      </c>
      <c r="L197" s="44" t="str">
        <f t="shared" si="7"/>
        <v>3</v>
      </c>
      <c r="M197" s="44" t="str">
        <f t="shared" si="7"/>
        <v>3</v>
      </c>
      <c r="N197" s="44" t="str">
        <f t="shared" si="7"/>
        <v>-</v>
      </c>
      <c r="O197" s="27" t="str">
        <f t="shared" si="7"/>
        <v>3</v>
      </c>
      <c r="P197" s="42"/>
    </row>
    <row r="198" spans="1:16" s="13" customFormat="1" x14ac:dyDescent="0.25">
      <c r="A198" s="9"/>
      <c r="B198" s="9"/>
      <c r="C198" s="22" t="s">
        <v>0</v>
      </c>
      <c r="D198" s="22" t="s">
        <v>2</v>
      </c>
      <c r="E198" s="22" t="s">
        <v>3</v>
      </c>
      <c r="F198" s="22" t="s">
        <v>59</v>
      </c>
      <c r="G198" s="22" t="s">
        <v>1</v>
      </c>
      <c r="H198" s="22" t="s">
        <v>2</v>
      </c>
      <c r="I198" s="22" t="s">
        <v>3</v>
      </c>
      <c r="J198" s="22" t="s">
        <v>0</v>
      </c>
      <c r="K198" s="22" t="s">
        <v>3</v>
      </c>
      <c r="L198" s="22" t="s">
        <v>3</v>
      </c>
      <c r="M198" s="22" t="s">
        <v>1</v>
      </c>
      <c r="N198" s="22" t="s">
        <v>59</v>
      </c>
      <c r="O198" s="63"/>
      <c r="P198" s="10"/>
    </row>
    <row r="199" spans="1:16" s="13" customFormat="1" ht="18.75" x14ac:dyDescent="0.3">
      <c r="A199" s="9"/>
      <c r="B199" s="9"/>
      <c r="C199" s="10"/>
      <c r="D199" s="10"/>
      <c r="E199" s="11"/>
      <c r="F199" s="149"/>
      <c r="G199" s="150"/>
      <c r="H199" s="136" t="s">
        <v>15</v>
      </c>
      <c r="I199" s="137"/>
      <c r="J199" s="14" t="s">
        <v>18</v>
      </c>
      <c r="K199" s="14"/>
      <c r="L199" s="15"/>
      <c r="M199" s="15"/>
      <c r="N199" s="16"/>
      <c r="O199" s="63"/>
      <c r="P199" s="10"/>
    </row>
    <row r="200" spans="1:16" s="13" customFormat="1" ht="20.25" x14ac:dyDescent="0.3">
      <c r="A200" s="9"/>
      <c r="B200" s="9"/>
      <c r="C200" s="17"/>
      <c r="D200" s="18"/>
      <c r="E200" s="12"/>
      <c r="F200" s="151" t="s">
        <v>16</v>
      </c>
      <c r="G200" s="152"/>
      <c r="H200" s="19" t="s">
        <v>35</v>
      </c>
      <c r="I200" s="19" t="s">
        <v>14</v>
      </c>
      <c r="J200" s="19" t="s">
        <v>35</v>
      </c>
      <c r="K200" s="19" t="s">
        <v>14</v>
      </c>
      <c r="L200" s="20"/>
      <c r="M200" s="20"/>
      <c r="N200" s="17"/>
      <c r="O200" s="63"/>
      <c r="P200" s="10"/>
    </row>
    <row r="201" spans="1:16" s="13" customFormat="1" ht="20.25" x14ac:dyDescent="0.3">
      <c r="A201" s="9"/>
      <c r="B201" s="9"/>
      <c r="C201" s="17"/>
      <c r="D201" s="17"/>
      <c r="E201" s="12"/>
      <c r="F201" s="151" t="s">
        <v>31</v>
      </c>
      <c r="G201" s="152"/>
      <c r="H201" s="22">
        <f>AVERAGE(C196,J196)</f>
        <v>72</v>
      </c>
      <c r="I201" s="44" t="str">
        <f>IF(H201&gt;=80,"3",IF(H201&gt;=70,"2",IF(H201&gt;=60,"1",IF(H201&lt;=59,"-"))))</f>
        <v>2</v>
      </c>
      <c r="J201" s="44">
        <f>(H201*0.3)+($O$196*0.7)</f>
        <v>90.899999999999991</v>
      </c>
      <c r="K201" s="44" t="str">
        <f t="shared" ref="K201:K205" si="8">IF(J201&gt;=80,"3",IF(J201&gt;=70,"2",IF(J201&gt;=60,"1",IF(J201&lt;59,"-"))))</f>
        <v>3</v>
      </c>
      <c r="L201" s="21"/>
      <c r="M201" s="21"/>
      <c r="N201" s="17"/>
      <c r="O201" s="63"/>
      <c r="P201" s="10"/>
    </row>
    <row r="202" spans="1:16" s="13" customFormat="1" ht="20.25" x14ac:dyDescent="0.3">
      <c r="A202" s="9"/>
      <c r="B202" s="9"/>
      <c r="C202" s="10"/>
      <c r="D202" s="10"/>
      <c r="E202" s="11"/>
      <c r="F202" s="151" t="s">
        <v>32</v>
      </c>
      <c r="G202" s="152"/>
      <c r="H202" s="39">
        <f>AVERAGE(G196,M196)</f>
        <v>78.5</v>
      </c>
      <c r="I202" s="44" t="str">
        <f>IF(H202&gt;=80,"3",IF(H202&gt;=70,"2",IF(H202&gt;=60,"1",IF(H202&lt;=59,"-"))))</f>
        <v>2</v>
      </c>
      <c r="J202" s="44">
        <f t="shared" ref="J202:J205" si="9">(H202*0.3)+($O$196*0.7)</f>
        <v>92.85</v>
      </c>
      <c r="K202" s="44" t="str">
        <f t="shared" si="8"/>
        <v>3</v>
      </c>
      <c r="L202" s="21"/>
      <c r="M202" s="21"/>
      <c r="N202" s="17"/>
      <c r="O202" s="63"/>
      <c r="P202" s="10"/>
    </row>
    <row r="203" spans="1:16" s="13" customFormat="1" ht="20.25" x14ac:dyDescent="0.3">
      <c r="A203" s="9"/>
      <c r="B203" s="9"/>
      <c r="C203" s="10"/>
      <c r="D203" s="10"/>
      <c r="E203" s="11"/>
      <c r="F203" s="151" t="s">
        <v>33</v>
      </c>
      <c r="G203" s="152"/>
      <c r="H203" s="22">
        <f>AVERAGE(D196,H196)</f>
        <v>54</v>
      </c>
      <c r="I203" s="44" t="str">
        <f t="shared" ref="I203:I205" si="10">IF(H203&gt;=80,"3",IF(H203&gt;=70,"2",IF(H203&gt;=60,"1",IF(H203&lt;=59,"-"))))</f>
        <v>-</v>
      </c>
      <c r="J203" s="44">
        <f t="shared" si="9"/>
        <v>85.5</v>
      </c>
      <c r="K203" s="44" t="str">
        <f t="shared" si="8"/>
        <v>3</v>
      </c>
      <c r="L203" s="21"/>
      <c r="M203" s="21"/>
      <c r="N203" s="17"/>
      <c r="O203" s="63"/>
      <c r="P203" s="10"/>
    </row>
    <row r="204" spans="1:16" s="13" customFormat="1" ht="20.25" x14ac:dyDescent="0.3">
      <c r="A204" s="9"/>
      <c r="B204" s="9"/>
      <c r="C204" s="10"/>
      <c r="D204" s="10"/>
      <c r="E204" s="11"/>
      <c r="F204" s="151" t="s">
        <v>34</v>
      </c>
      <c r="G204" s="152"/>
      <c r="H204" s="22">
        <f>AVERAGE(E196,I196,K196,L196)</f>
        <v>73.5</v>
      </c>
      <c r="I204" s="44" t="str">
        <f t="shared" si="10"/>
        <v>2</v>
      </c>
      <c r="J204" s="44">
        <f t="shared" si="9"/>
        <v>91.35</v>
      </c>
      <c r="K204" s="44" t="str">
        <f t="shared" si="8"/>
        <v>3</v>
      </c>
      <c r="L204" s="21"/>
      <c r="M204" s="21"/>
      <c r="N204" s="17"/>
      <c r="O204" s="63"/>
      <c r="P204" s="10"/>
    </row>
    <row r="205" spans="1:16" s="13" customFormat="1" ht="20.25" x14ac:dyDescent="0.3">
      <c r="A205" s="9"/>
      <c r="B205" s="9"/>
      <c r="C205" s="10"/>
      <c r="D205" s="10"/>
      <c r="E205" s="10"/>
      <c r="F205" s="151" t="s">
        <v>60</v>
      </c>
      <c r="G205" s="152"/>
      <c r="H205" s="22">
        <f>AVERAGE(F196,N196)</f>
        <v>56.5</v>
      </c>
      <c r="I205" s="49" t="str">
        <f t="shared" si="10"/>
        <v>-</v>
      </c>
      <c r="J205" s="49">
        <f t="shared" si="9"/>
        <v>86.25</v>
      </c>
      <c r="K205" s="49" t="str">
        <f t="shared" si="8"/>
        <v>3</v>
      </c>
      <c r="L205" s="10"/>
      <c r="M205" s="10"/>
      <c r="N205" s="10"/>
      <c r="O205" s="63"/>
      <c r="P205" s="10"/>
    </row>
  </sheetData>
  <mergeCells count="32">
    <mergeCell ref="F205:G205"/>
    <mergeCell ref="F200:G200"/>
    <mergeCell ref="F201:G201"/>
    <mergeCell ref="F202:G202"/>
    <mergeCell ref="F203:G203"/>
    <mergeCell ref="F204:G204"/>
    <mergeCell ref="H199:I199"/>
    <mergeCell ref="A10:B10"/>
    <mergeCell ref="C10:I10"/>
    <mergeCell ref="J10:M10"/>
    <mergeCell ref="A11:B11"/>
    <mergeCell ref="A12:B12"/>
    <mergeCell ref="A13:B13"/>
    <mergeCell ref="A194:B194"/>
    <mergeCell ref="A195:B195"/>
    <mergeCell ref="A196:B196"/>
    <mergeCell ref="A197:B197"/>
    <mergeCell ref="F199:G199"/>
    <mergeCell ref="C9:N9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C6:G6"/>
    <mergeCell ref="H6:L6"/>
    <mergeCell ref="M6:P6"/>
    <mergeCell ref="C8:N8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H7" sqref="H7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35" t="s">
        <v>442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3" spans="1:13" x14ac:dyDescent="0.25">
      <c r="C3" s="74"/>
      <c r="D3" s="74" t="s">
        <v>15</v>
      </c>
      <c r="E3" s="74"/>
      <c r="F3" s="74" t="s">
        <v>18</v>
      </c>
      <c r="G3" s="74"/>
    </row>
    <row r="4" spans="1:13" x14ac:dyDescent="0.25">
      <c r="C4" s="75" t="s">
        <v>16</v>
      </c>
      <c r="D4" s="74" t="s">
        <v>17</v>
      </c>
      <c r="E4" s="74" t="s">
        <v>14</v>
      </c>
      <c r="F4" s="74" t="s">
        <v>17</v>
      </c>
      <c r="G4" s="74" t="s">
        <v>14</v>
      </c>
    </row>
    <row r="5" spans="1:13" x14ac:dyDescent="0.25">
      <c r="C5" s="75" t="s">
        <v>0</v>
      </c>
      <c r="D5" s="29">
        <f>'1.5'!H201</f>
        <v>73</v>
      </c>
      <c r="E5" s="29" t="str">
        <f>'1.5'!I201</f>
        <v>2</v>
      </c>
      <c r="F5" s="29">
        <f>'1.5'!J201</f>
        <v>89.1</v>
      </c>
      <c r="G5" s="29" t="str">
        <f>'1.5'!K201</f>
        <v>3</v>
      </c>
    </row>
    <row r="6" spans="1:13" x14ac:dyDescent="0.25">
      <c r="C6" s="75" t="s">
        <v>1</v>
      </c>
      <c r="D6" s="29">
        <f>'1.5'!H202</f>
        <v>57</v>
      </c>
      <c r="E6" s="29" t="str">
        <f>'1.5'!I202</f>
        <v>-</v>
      </c>
      <c r="F6" s="29">
        <f>'1.5'!J202</f>
        <v>84.299999999999983</v>
      </c>
      <c r="G6" s="29" t="str">
        <f>'1.5'!K202</f>
        <v>3</v>
      </c>
    </row>
    <row r="7" spans="1:13" x14ac:dyDescent="0.25">
      <c r="C7" s="75" t="s">
        <v>2</v>
      </c>
      <c r="D7" s="29">
        <f>'1.5'!H203</f>
        <v>70.8</v>
      </c>
      <c r="E7" s="29" t="str">
        <f>'1.5'!I203</f>
        <v>2</v>
      </c>
      <c r="F7" s="29">
        <f>'1.5'!J203</f>
        <v>88.439999999999984</v>
      </c>
      <c r="G7" s="29" t="str">
        <f>'1.5'!K203</f>
        <v>3</v>
      </c>
    </row>
    <row r="8" spans="1:13" x14ac:dyDescent="0.25">
      <c r="C8" s="75" t="s">
        <v>3</v>
      </c>
      <c r="D8" s="29">
        <f>'1.5'!H204</f>
        <v>94</v>
      </c>
      <c r="E8" s="29" t="str">
        <f>'1.5'!I204</f>
        <v>3</v>
      </c>
      <c r="F8" s="29">
        <f>'1.5'!J204</f>
        <v>95.399999999999991</v>
      </c>
      <c r="G8" s="29" t="str">
        <f>'1.5'!K204</f>
        <v>3</v>
      </c>
    </row>
    <row r="9" spans="1:13" x14ac:dyDescent="0.25">
      <c r="C9" s="75" t="s">
        <v>59</v>
      </c>
      <c r="D9" s="29">
        <f>'1.5'!H205</f>
        <v>58</v>
      </c>
      <c r="E9" s="29" t="str">
        <f>'1.5'!I205</f>
        <v>-</v>
      </c>
      <c r="F9" s="29">
        <f>'1.5'!J205</f>
        <v>84.6</v>
      </c>
      <c r="G9" s="29" t="str">
        <f>'1.5'!K205</f>
        <v>3</v>
      </c>
    </row>
    <row r="12" spans="1:13" ht="15.75" thickBot="1" x14ac:dyDescent="0.3">
      <c r="B12" s="76"/>
      <c r="C12" s="77" t="s">
        <v>6</v>
      </c>
      <c r="D12" s="77" t="s">
        <v>7</v>
      </c>
      <c r="E12" s="77" t="s">
        <v>5</v>
      </c>
      <c r="F12" s="77" t="s">
        <v>12</v>
      </c>
      <c r="G12" s="77" t="s">
        <v>13</v>
      </c>
      <c r="H12" s="77" t="s">
        <v>49</v>
      </c>
      <c r="I12" s="77" t="s">
        <v>50</v>
      </c>
      <c r="J12" s="77" t="s">
        <v>51</v>
      </c>
      <c r="K12" s="77" t="s">
        <v>52</v>
      </c>
      <c r="L12" s="86" t="s">
        <v>67</v>
      </c>
      <c r="M12" s="86" t="s">
        <v>68</v>
      </c>
    </row>
    <row r="13" spans="1:13" ht="16.5" thickBot="1" x14ac:dyDescent="0.3">
      <c r="B13" s="77" t="s">
        <v>8</v>
      </c>
      <c r="C13" s="56">
        <v>3</v>
      </c>
      <c r="D13" s="57">
        <v>2</v>
      </c>
      <c r="E13" s="57">
        <v>2</v>
      </c>
      <c r="F13" s="57">
        <v>2</v>
      </c>
      <c r="G13" s="57">
        <v>3</v>
      </c>
      <c r="H13" s="57">
        <v>2</v>
      </c>
      <c r="I13" s="57">
        <v>3</v>
      </c>
      <c r="J13" s="57">
        <v>2</v>
      </c>
      <c r="K13" s="57">
        <v>2</v>
      </c>
      <c r="L13" s="57">
        <v>2</v>
      </c>
      <c r="M13" s="57">
        <v>3</v>
      </c>
    </row>
    <row r="14" spans="1:13" ht="16.5" thickBot="1" x14ac:dyDescent="0.3">
      <c r="B14" s="77" t="s">
        <v>9</v>
      </c>
      <c r="C14" s="58">
        <v>2</v>
      </c>
      <c r="D14" s="59">
        <v>3</v>
      </c>
      <c r="E14" s="59">
        <v>2</v>
      </c>
      <c r="F14" s="59">
        <v>2</v>
      </c>
      <c r="G14" s="59">
        <v>2</v>
      </c>
      <c r="H14" s="59">
        <v>2</v>
      </c>
      <c r="I14" s="59">
        <v>2</v>
      </c>
      <c r="J14" s="59">
        <v>1</v>
      </c>
      <c r="K14" s="59">
        <v>2</v>
      </c>
      <c r="L14" s="57">
        <v>2</v>
      </c>
      <c r="M14" s="57">
        <v>1</v>
      </c>
    </row>
    <row r="15" spans="1:13" ht="16.5" thickBot="1" x14ac:dyDescent="0.3">
      <c r="B15" s="77" t="s">
        <v>10</v>
      </c>
      <c r="C15" s="58">
        <v>3</v>
      </c>
      <c r="D15" s="59">
        <v>1</v>
      </c>
      <c r="E15" s="59">
        <v>3</v>
      </c>
      <c r="F15" s="59">
        <v>1</v>
      </c>
      <c r="G15" s="59">
        <v>1</v>
      </c>
      <c r="H15" s="59">
        <v>1</v>
      </c>
      <c r="I15" s="59">
        <v>2</v>
      </c>
      <c r="J15" s="59">
        <v>2</v>
      </c>
      <c r="K15" s="59">
        <v>2</v>
      </c>
      <c r="L15" s="57">
        <v>3</v>
      </c>
      <c r="M15" s="57">
        <v>2</v>
      </c>
    </row>
    <row r="16" spans="1:13" ht="16.5" thickBot="1" x14ac:dyDescent="0.3">
      <c r="B16" s="77" t="s">
        <v>11</v>
      </c>
      <c r="C16" s="58">
        <v>2</v>
      </c>
      <c r="D16" s="59">
        <v>1</v>
      </c>
      <c r="E16" s="59">
        <v>2</v>
      </c>
      <c r="F16" s="59">
        <v>2</v>
      </c>
      <c r="G16" s="59">
        <v>2</v>
      </c>
      <c r="H16" s="59">
        <v>3</v>
      </c>
      <c r="I16" s="59">
        <v>2</v>
      </c>
      <c r="J16" s="59">
        <v>1</v>
      </c>
      <c r="K16" s="59">
        <v>2</v>
      </c>
      <c r="L16" s="57">
        <v>2</v>
      </c>
      <c r="M16" s="57">
        <v>3</v>
      </c>
    </row>
    <row r="17" spans="1:13" ht="16.5" thickBot="1" x14ac:dyDescent="0.3">
      <c r="B17" s="77" t="s">
        <v>58</v>
      </c>
      <c r="C17" s="58">
        <v>1</v>
      </c>
      <c r="D17" s="59">
        <v>2</v>
      </c>
      <c r="E17" s="59">
        <v>2</v>
      </c>
      <c r="F17" s="59">
        <v>3</v>
      </c>
      <c r="G17" s="59">
        <v>2</v>
      </c>
      <c r="H17" s="59">
        <v>2</v>
      </c>
      <c r="I17" s="59">
        <v>2</v>
      </c>
      <c r="J17" s="59">
        <v>2</v>
      </c>
      <c r="K17" s="59">
        <v>3</v>
      </c>
      <c r="L17" s="57">
        <v>2</v>
      </c>
      <c r="M17" s="57"/>
    </row>
    <row r="18" spans="1:13" x14ac:dyDescent="0.25">
      <c r="B18" s="6"/>
      <c r="C18" s="7" t="s">
        <v>23</v>
      </c>
      <c r="D18" s="7" t="s">
        <v>24</v>
      </c>
      <c r="E18" s="7" t="s">
        <v>25</v>
      </c>
      <c r="F18" s="7" t="s">
        <v>26</v>
      </c>
      <c r="G18" s="8" t="s">
        <v>27</v>
      </c>
    </row>
    <row r="19" spans="1:13" x14ac:dyDescent="0.25">
      <c r="B19" s="40"/>
      <c r="C19" s="40"/>
      <c r="D19" s="40"/>
      <c r="E19" s="40"/>
      <c r="F19" s="40"/>
      <c r="G19" s="40"/>
    </row>
    <row r="20" spans="1:13" x14ac:dyDescent="0.25">
      <c r="B20" s="40"/>
      <c r="C20" s="40"/>
      <c r="D20" s="40"/>
      <c r="E20" s="40"/>
      <c r="F20" s="40"/>
      <c r="G20" s="40"/>
    </row>
    <row r="21" spans="1:13" x14ac:dyDescent="0.25">
      <c r="A21" s="156" t="s">
        <v>29</v>
      </c>
      <c r="B21" s="156"/>
      <c r="C21" s="153" t="s">
        <v>6</v>
      </c>
      <c r="D21" s="153" t="s">
        <v>7</v>
      </c>
      <c r="E21" s="153" t="s">
        <v>5</v>
      </c>
      <c r="F21" s="153" t="s">
        <v>12</v>
      </c>
      <c r="G21" s="153" t="s">
        <v>13</v>
      </c>
      <c r="H21" s="153" t="s">
        <v>49</v>
      </c>
      <c r="I21" s="153" t="s">
        <v>50</v>
      </c>
      <c r="J21" s="153" t="s">
        <v>51</v>
      </c>
      <c r="K21" s="153" t="s">
        <v>52</v>
      </c>
      <c r="L21" s="153" t="s">
        <v>67</v>
      </c>
      <c r="M21" s="153" t="s">
        <v>68</v>
      </c>
    </row>
    <row r="22" spans="1:13" x14ac:dyDescent="0.25">
      <c r="A22" s="155" t="s">
        <v>28</v>
      </c>
      <c r="B22" s="155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</row>
    <row r="23" spans="1:13" x14ac:dyDescent="0.25">
      <c r="A23" s="77" t="s">
        <v>8</v>
      </c>
      <c r="B23" s="24">
        <f>F5</f>
        <v>89.1</v>
      </c>
      <c r="C23" s="82">
        <f t="shared" ref="C23:M23" si="0">C13*$B$23/3</f>
        <v>89.09999999999998</v>
      </c>
      <c r="D23" s="82">
        <f t="shared" si="0"/>
        <v>59.4</v>
      </c>
      <c r="E23" s="82">
        <f t="shared" si="0"/>
        <v>59.4</v>
      </c>
      <c r="F23" s="82">
        <f t="shared" si="0"/>
        <v>59.4</v>
      </c>
      <c r="G23" s="82">
        <f t="shared" si="0"/>
        <v>89.09999999999998</v>
      </c>
      <c r="H23" s="82">
        <f t="shared" si="0"/>
        <v>59.4</v>
      </c>
      <c r="I23" s="82">
        <f t="shared" si="0"/>
        <v>89.09999999999998</v>
      </c>
      <c r="J23" s="82">
        <f t="shared" si="0"/>
        <v>59.4</v>
      </c>
      <c r="K23" s="82">
        <f t="shared" si="0"/>
        <v>59.4</v>
      </c>
      <c r="L23" s="82">
        <f t="shared" si="0"/>
        <v>59.4</v>
      </c>
      <c r="M23" s="82">
        <f t="shared" si="0"/>
        <v>89.09999999999998</v>
      </c>
    </row>
    <row r="24" spans="1:13" x14ac:dyDescent="0.25">
      <c r="A24" s="77" t="s">
        <v>9</v>
      </c>
      <c r="B24" s="24">
        <f>F6</f>
        <v>84.299999999999983</v>
      </c>
      <c r="C24" s="82">
        <f t="shared" ref="C24:M24" si="1">C14*$B$24/3</f>
        <v>56.199999999999989</v>
      </c>
      <c r="D24" s="82">
        <f t="shared" si="1"/>
        <v>84.299999999999983</v>
      </c>
      <c r="E24" s="82">
        <f t="shared" si="1"/>
        <v>56.199999999999989</v>
      </c>
      <c r="F24" s="82">
        <f t="shared" si="1"/>
        <v>56.199999999999989</v>
      </c>
      <c r="G24" s="82">
        <f t="shared" si="1"/>
        <v>56.199999999999989</v>
      </c>
      <c r="H24" s="82">
        <f t="shared" si="1"/>
        <v>56.199999999999989</v>
      </c>
      <c r="I24" s="82">
        <f t="shared" si="1"/>
        <v>56.199999999999989</v>
      </c>
      <c r="J24" s="82">
        <f t="shared" si="1"/>
        <v>28.099999999999994</v>
      </c>
      <c r="K24" s="82">
        <f t="shared" si="1"/>
        <v>56.199999999999989</v>
      </c>
      <c r="L24" s="82">
        <f t="shared" si="1"/>
        <v>56.199999999999989</v>
      </c>
      <c r="M24" s="82">
        <f t="shared" si="1"/>
        <v>28.099999999999994</v>
      </c>
    </row>
    <row r="25" spans="1:13" x14ac:dyDescent="0.25">
      <c r="A25" s="77" t="s">
        <v>10</v>
      </c>
      <c r="B25" s="24">
        <f>F7</f>
        <v>88.439999999999984</v>
      </c>
      <c r="C25" s="82">
        <f t="shared" ref="C25:M26" si="2">C15*$B$25/3</f>
        <v>88.439999999999984</v>
      </c>
      <c r="D25" s="82">
        <f t="shared" si="2"/>
        <v>29.479999999999993</v>
      </c>
      <c r="E25" s="82">
        <f t="shared" si="2"/>
        <v>88.439999999999984</v>
      </c>
      <c r="F25" s="82">
        <f t="shared" si="2"/>
        <v>29.479999999999993</v>
      </c>
      <c r="G25" s="82">
        <f t="shared" si="2"/>
        <v>29.479999999999993</v>
      </c>
      <c r="H25" s="82">
        <f t="shared" si="2"/>
        <v>29.479999999999993</v>
      </c>
      <c r="I25" s="82">
        <f t="shared" si="2"/>
        <v>58.959999999999987</v>
      </c>
      <c r="J25" s="82">
        <f t="shared" si="2"/>
        <v>58.959999999999987</v>
      </c>
      <c r="K25" s="82">
        <f t="shared" si="2"/>
        <v>58.959999999999987</v>
      </c>
      <c r="L25" s="82">
        <f t="shared" si="2"/>
        <v>88.439999999999984</v>
      </c>
      <c r="M25" s="82">
        <f t="shared" si="2"/>
        <v>58.959999999999987</v>
      </c>
    </row>
    <row r="26" spans="1:13" x14ac:dyDescent="0.25">
      <c r="A26" s="77" t="s">
        <v>11</v>
      </c>
      <c r="B26" s="24">
        <f>F8</f>
        <v>95.399999999999991</v>
      </c>
      <c r="C26" s="82">
        <f t="shared" si="2"/>
        <v>58.959999999999987</v>
      </c>
      <c r="D26" s="82">
        <f t="shared" ref="D26:M26" si="3">D17*$B$26/3</f>
        <v>63.599999999999994</v>
      </c>
      <c r="E26" s="82">
        <f t="shared" si="3"/>
        <v>63.599999999999994</v>
      </c>
      <c r="F26" s="82">
        <f t="shared" si="3"/>
        <v>95.399999999999991</v>
      </c>
      <c r="G26" s="82">
        <f t="shared" si="3"/>
        <v>63.599999999999994</v>
      </c>
      <c r="H26" s="82">
        <f t="shared" si="3"/>
        <v>63.599999999999994</v>
      </c>
      <c r="I26" s="82">
        <f t="shared" si="3"/>
        <v>63.599999999999994</v>
      </c>
      <c r="J26" s="82">
        <f t="shared" si="3"/>
        <v>63.599999999999994</v>
      </c>
      <c r="K26" s="82">
        <f t="shared" si="3"/>
        <v>95.399999999999991</v>
      </c>
      <c r="L26" s="82">
        <f t="shared" si="3"/>
        <v>63.599999999999994</v>
      </c>
      <c r="M26" s="82">
        <f t="shared" si="3"/>
        <v>0</v>
      </c>
    </row>
    <row r="27" spans="1:13" x14ac:dyDescent="0.25">
      <c r="A27" s="86" t="s">
        <v>58</v>
      </c>
      <c r="B27" s="24">
        <f>F9</f>
        <v>84.6</v>
      </c>
      <c r="C27" s="82">
        <f>C17*$B$27/3</f>
        <v>28.2</v>
      </c>
      <c r="D27" s="82">
        <f t="shared" ref="D27:M27" si="4">D17*$B$27/3</f>
        <v>56.4</v>
      </c>
      <c r="E27" s="82">
        <f t="shared" si="4"/>
        <v>56.4</v>
      </c>
      <c r="F27" s="82">
        <f t="shared" si="4"/>
        <v>84.6</v>
      </c>
      <c r="G27" s="82">
        <f t="shared" si="4"/>
        <v>56.4</v>
      </c>
      <c r="H27" s="82">
        <f t="shared" si="4"/>
        <v>56.4</v>
      </c>
      <c r="I27" s="82">
        <f t="shared" si="4"/>
        <v>56.4</v>
      </c>
      <c r="J27" s="82">
        <f t="shared" si="4"/>
        <v>56.4</v>
      </c>
      <c r="K27" s="82">
        <f t="shared" si="4"/>
        <v>84.6</v>
      </c>
      <c r="L27" s="82">
        <f t="shared" si="4"/>
        <v>56.4</v>
      </c>
      <c r="M27" s="82">
        <f t="shared" si="4"/>
        <v>0</v>
      </c>
    </row>
    <row r="28" spans="1:13" x14ac:dyDescent="0.25">
      <c r="A28" s="77" t="s">
        <v>30</v>
      </c>
      <c r="B28" s="25"/>
      <c r="C28" s="84">
        <f>AVERAGE(C23:C27)</f>
        <v>64.179999999999978</v>
      </c>
      <c r="D28" s="84">
        <f t="shared" ref="D28:M28" si="5">AVERAGE(D23:D27)</f>
        <v>58.635999999999989</v>
      </c>
      <c r="E28" s="84">
        <f t="shared" si="5"/>
        <v>64.807999999999993</v>
      </c>
      <c r="F28" s="84">
        <f t="shared" si="5"/>
        <v>65.015999999999991</v>
      </c>
      <c r="G28" s="84">
        <f t="shared" si="5"/>
        <v>58.955999999999982</v>
      </c>
      <c r="H28" s="84">
        <f t="shared" si="5"/>
        <v>53.015999999999998</v>
      </c>
      <c r="I28" s="84">
        <f t="shared" si="5"/>
        <v>64.851999999999975</v>
      </c>
      <c r="J28" s="84">
        <f t="shared" si="5"/>
        <v>53.291999999999994</v>
      </c>
      <c r="K28" s="84">
        <f t="shared" si="5"/>
        <v>70.911999999999992</v>
      </c>
      <c r="L28" s="84">
        <f t="shared" si="5"/>
        <v>64.807999999999993</v>
      </c>
      <c r="M28" s="84">
        <f t="shared" si="5"/>
        <v>35.231999999999992</v>
      </c>
    </row>
    <row r="29" spans="1:13" x14ac:dyDescent="0.25">
      <c r="B29" s="40"/>
      <c r="C29" s="40"/>
      <c r="D29" s="40"/>
      <c r="E29" s="40"/>
      <c r="F29" s="40"/>
      <c r="G29" s="40"/>
    </row>
    <row r="30" spans="1:13" x14ac:dyDescent="0.25">
      <c r="D30" s="40"/>
      <c r="E30" s="6"/>
      <c r="F30" s="6"/>
      <c r="G30" s="6"/>
      <c r="H30" s="6"/>
      <c r="I30" s="6"/>
    </row>
    <row r="31" spans="1:13" x14ac:dyDescent="0.25">
      <c r="D31" s="40"/>
      <c r="E31" s="40"/>
      <c r="F31" s="40"/>
      <c r="G31" s="40"/>
    </row>
  </sheetData>
  <mergeCells count="14">
    <mergeCell ref="M21:M22"/>
    <mergeCell ref="A1:L1"/>
    <mergeCell ref="H21:H22"/>
    <mergeCell ref="I21:I22"/>
    <mergeCell ref="J21:J22"/>
    <mergeCell ref="K21:K22"/>
    <mergeCell ref="A22:B22"/>
    <mergeCell ref="A21:B21"/>
    <mergeCell ref="C21:C22"/>
    <mergeCell ref="D21:D22"/>
    <mergeCell ref="E21:E22"/>
    <mergeCell ref="F21:F22"/>
    <mergeCell ref="G21:G22"/>
    <mergeCell ref="L21:L2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view="pageBreakPreview" zoomScale="80" zoomScaleNormal="40" zoomScaleSheetLayoutView="80" workbookViewId="0">
      <pane ySplit="11" topLeftCell="A12" activePane="bottomLeft" state="frozen"/>
      <selection pane="bottomLeft" activeCell="O15" sqref="O15:O193"/>
    </sheetView>
  </sheetViews>
  <sheetFormatPr defaultRowHeight="15" x14ac:dyDescent="0.25"/>
  <cols>
    <col min="1" max="1" width="25.42578125" style="1" customWidth="1"/>
    <col min="2" max="2" width="38.7109375" style="1" customWidth="1"/>
    <col min="3" max="3" width="12.140625" style="2" customWidth="1"/>
    <col min="4" max="13" width="8.7109375" style="2" customWidth="1"/>
    <col min="14" max="14" width="10.85546875" style="2" customWidth="1"/>
    <col min="15" max="15" width="15.7109375" bestFit="1" customWidth="1"/>
    <col min="16" max="16" width="24.42578125" style="2" bestFit="1" customWidth="1"/>
  </cols>
  <sheetData>
    <row r="1" spans="1:16" s="3" customFormat="1" ht="18.75" customHeight="1" x14ac:dyDescent="0.3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s="3" customFormat="1" ht="15" customHeight="1" x14ac:dyDescent="0.3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s="3" customFormat="1" ht="15" customHeight="1" x14ac:dyDescent="0.3">
      <c r="A3" s="132" t="s">
        <v>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s="3" customFormat="1" ht="15" customHeight="1" x14ac:dyDescent="0.3">
      <c r="A4" s="133" t="s">
        <v>57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s="3" customFormat="1" ht="15" customHeight="1" x14ac:dyDescent="0.3">
      <c r="A5" s="132" t="s">
        <v>44</v>
      </c>
      <c r="B5" s="132"/>
      <c r="C5" s="132" t="s">
        <v>431</v>
      </c>
      <c r="D5" s="132"/>
      <c r="E5" s="132"/>
      <c r="F5" s="132"/>
      <c r="G5" s="132"/>
      <c r="H5" s="70"/>
      <c r="I5" s="132" t="s">
        <v>47</v>
      </c>
      <c r="J5" s="132"/>
      <c r="K5" s="132"/>
      <c r="L5" s="132" t="s">
        <v>66</v>
      </c>
      <c r="M5" s="132"/>
      <c r="N5" s="132" t="s">
        <v>45</v>
      </c>
      <c r="O5" s="132"/>
      <c r="P5" s="70">
        <v>1.6</v>
      </c>
    </row>
    <row r="6" spans="1:16" s="3" customFormat="1" ht="37.5" x14ac:dyDescent="0.3">
      <c r="A6" s="126" t="s">
        <v>56</v>
      </c>
      <c r="B6" s="70"/>
      <c r="C6" s="134" t="s">
        <v>446</v>
      </c>
      <c r="D6" s="134"/>
      <c r="E6" s="134"/>
      <c r="F6" s="134"/>
      <c r="G6" s="134"/>
      <c r="H6" s="132" t="s">
        <v>46</v>
      </c>
      <c r="I6" s="132"/>
      <c r="J6" s="132"/>
      <c r="K6" s="132"/>
      <c r="L6" s="132"/>
      <c r="M6" s="132" t="s">
        <v>445</v>
      </c>
      <c r="N6" s="132"/>
      <c r="O6" s="132"/>
      <c r="P6" s="132"/>
    </row>
    <row r="7" spans="1:16" s="3" customFormat="1" x14ac:dyDescent="0.25">
      <c r="A7" s="71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72"/>
    </row>
    <row r="8" spans="1:16" s="3" customFormat="1" ht="25.5" customHeight="1" x14ac:dyDescent="0.3">
      <c r="A8" s="65"/>
      <c r="B8" s="65"/>
      <c r="C8" s="135" t="s">
        <v>444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66"/>
      <c r="P8" s="87"/>
    </row>
    <row r="9" spans="1:16" s="3" customFormat="1" ht="18.75" x14ac:dyDescent="0.3">
      <c r="A9" s="68"/>
      <c r="B9" s="68"/>
      <c r="C9" s="131" t="s">
        <v>65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66"/>
      <c r="P9" s="87"/>
    </row>
    <row r="10" spans="1:16" s="3" customFormat="1" ht="18.75" x14ac:dyDescent="0.3">
      <c r="A10" s="138"/>
      <c r="B10" s="139"/>
      <c r="C10" s="140" t="s">
        <v>37</v>
      </c>
      <c r="D10" s="141"/>
      <c r="E10" s="141"/>
      <c r="F10" s="141"/>
      <c r="G10" s="141"/>
      <c r="H10" s="141"/>
      <c r="I10" s="142"/>
      <c r="J10" s="140" t="s">
        <v>38</v>
      </c>
      <c r="K10" s="141"/>
      <c r="L10" s="141"/>
      <c r="M10" s="142"/>
      <c r="N10" s="69" t="s">
        <v>39</v>
      </c>
      <c r="O10" s="78"/>
      <c r="P10" s="67"/>
    </row>
    <row r="11" spans="1:16" s="13" customFormat="1" ht="15.75" x14ac:dyDescent="0.25">
      <c r="A11" s="143" t="s">
        <v>20</v>
      </c>
      <c r="B11" s="144"/>
      <c r="C11" s="44">
        <v>1</v>
      </c>
      <c r="D11" s="44">
        <v>2</v>
      </c>
      <c r="E11" s="44">
        <v>3</v>
      </c>
      <c r="F11" s="44">
        <v>4</v>
      </c>
      <c r="G11" s="44">
        <v>5</v>
      </c>
      <c r="H11" s="44">
        <v>6</v>
      </c>
      <c r="I11" s="44">
        <v>7</v>
      </c>
      <c r="J11" s="44">
        <v>8</v>
      </c>
      <c r="K11" s="44">
        <v>9</v>
      </c>
      <c r="L11" s="44">
        <v>10</v>
      </c>
      <c r="M11" s="44">
        <v>11</v>
      </c>
      <c r="N11" s="44">
        <v>12</v>
      </c>
      <c r="O11" s="44" t="s">
        <v>40</v>
      </c>
      <c r="P11" s="44" t="s">
        <v>36</v>
      </c>
    </row>
    <row r="12" spans="1:16" s="13" customFormat="1" ht="15.75" x14ac:dyDescent="0.25">
      <c r="A12" s="145" t="s">
        <v>21</v>
      </c>
      <c r="B12" s="146"/>
      <c r="C12" s="22" t="s">
        <v>0</v>
      </c>
      <c r="D12" s="22" t="s">
        <v>59</v>
      </c>
      <c r="E12" s="22" t="s">
        <v>61</v>
      </c>
      <c r="F12" s="22" t="s">
        <v>2</v>
      </c>
      <c r="G12" s="22" t="s">
        <v>1</v>
      </c>
      <c r="H12" s="22" t="s">
        <v>3</v>
      </c>
      <c r="I12" s="22" t="s">
        <v>0</v>
      </c>
      <c r="J12" s="22" t="s">
        <v>61</v>
      </c>
      <c r="K12" s="22" t="s">
        <v>3</v>
      </c>
      <c r="L12" s="22" t="s">
        <v>2</v>
      </c>
      <c r="M12" s="22" t="s">
        <v>1</v>
      </c>
      <c r="N12" s="22" t="s">
        <v>3</v>
      </c>
      <c r="O12" s="44" t="s">
        <v>19</v>
      </c>
      <c r="P12" s="44" t="s">
        <v>19</v>
      </c>
    </row>
    <row r="13" spans="1:16" s="13" customFormat="1" ht="15.75" x14ac:dyDescent="0.25">
      <c r="A13" s="143" t="s">
        <v>22</v>
      </c>
      <c r="B13" s="144"/>
      <c r="C13" s="44">
        <v>5</v>
      </c>
      <c r="D13" s="44">
        <v>5</v>
      </c>
      <c r="E13" s="44">
        <v>5</v>
      </c>
      <c r="F13" s="44">
        <v>5</v>
      </c>
      <c r="G13" s="44">
        <v>5</v>
      </c>
      <c r="H13" s="44">
        <v>5</v>
      </c>
      <c r="I13" s="44">
        <v>5</v>
      </c>
      <c r="J13" s="44">
        <v>10</v>
      </c>
      <c r="K13" s="44">
        <v>10</v>
      </c>
      <c r="L13" s="44">
        <v>10</v>
      </c>
      <c r="M13" s="44">
        <v>10</v>
      </c>
      <c r="N13" s="44">
        <v>15</v>
      </c>
      <c r="O13" s="44">
        <v>70</v>
      </c>
      <c r="P13" s="44">
        <v>70</v>
      </c>
    </row>
    <row r="14" spans="1:16" s="13" customFormat="1" ht="22.5" customHeight="1" x14ac:dyDescent="0.25">
      <c r="A14" s="30" t="s">
        <v>54</v>
      </c>
      <c r="B14" s="30" t="s">
        <v>55</v>
      </c>
      <c r="C14" s="31">
        <f>C13*0.64</f>
        <v>3.2</v>
      </c>
      <c r="D14" s="31">
        <f t="shared" ref="D14:N14" si="0">D13*0.64</f>
        <v>3.2</v>
      </c>
      <c r="E14" s="31">
        <f t="shared" si="0"/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6.4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9.6</v>
      </c>
      <c r="O14" s="32">
        <f>O13*0.357142</f>
        <v>24.999940000000002</v>
      </c>
      <c r="P14" s="33"/>
    </row>
    <row r="15" spans="1:16" s="13" customFormat="1" ht="15.75" x14ac:dyDescent="0.25">
      <c r="A15" s="88" t="str">
        <f>'1.1'!A15</f>
        <v>MB197601</v>
      </c>
      <c r="B15" s="118" t="str">
        <f>'1.1'!B15</f>
        <v>AAKANKSHA RAO BS</v>
      </c>
      <c r="C15" s="23"/>
      <c r="D15" s="23">
        <v>3</v>
      </c>
      <c r="E15" s="23">
        <v>4</v>
      </c>
      <c r="F15" s="23">
        <v>4</v>
      </c>
      <c r="G15" s="23">
        <v>5</v>
      </c>
      <c r="H15" s="23">
        <v>2</v>
      </c>
      <c r="I15" s="23"/>
      <c r="J15" s="23"/>
      <c r="K15" s="23">
        <v>8</v>
      </c>
      <c r="L15" s="23">
        <v>7</v>
      </c>
      <c r="M15" s="23">
        <v>6</v>
      </c>
      <c r="N15" s="23">
        <v>7</v>
      </c>
      <c r="O15" s="119">
        <v>49</v>
      </c>
      <c r="P15" s="26">
        <f>SUM(C15:N15)</f>
        <v>46</v>
      </c>
    </row>
    <row r="16" spans="1:16" s="13" customFormat="1" ht="15.75" x14ac:dyDescent="0.25">
      <c r="A16" s="88" t="str">
        <f>'1.1'!A16</f>
        <v>MB197602</v>
      </c>
      <c r="B16" s="118" t="str">
        <f>'1.1'!B16</f>
        <v>ABHAY PAI</v>
      </c>
      <c r="C16" s="23">
        <v>2</v>
      </c>
      <c r="D16" s="23">
        <v>4</v>
      </c>
      <c r="E16" s="23">
        <v>3</v>
      </c>
      <c r="F16" s="23">
        <v>1</v>
      </c>
      <c r="G16" s="23">
        <v>2</v>
      </c>
      <c r="H16" s="23">
        <v>5</v>
      </c>
      <c r="I16" s="23">
        <v>5</v>
      </c>
      <c r="J16" s="23">
        <v>9</v>
      </c>
      <c r="K16" s="23"/>
      <c r="L16" s="23">
        <v>6</v>
      </c>
      <c r="M16" s="23">
        <v>9</v>
      </c>
      <c r="N16" s="23">
        <v>11</v>
      </c>
      <c r="O16" s="119">
        <v>37</v>
      </c>
      <c r="P16" s="26">
        <f t="shared" ref="P16:P79" si="1">SUM(C16:N16)</f>
        <v>57</v>
      </c>
    </row>
    <row r="17" spans="1:16" s="13" customFormat="1" ht="15.75" x14ac:dyDescent="0.25">
      <c r="A17" s="88" t="str">
        <f>'1.1'!A17</f>
        <v>MB197603</v>
      </c>
      <c r="B17" s="118" t="str">
        <f>'1.1'!B17</f>
        <v>ABHISHEK HATTI</v>
      </c>
      <c r="C17" s="23">
        <v>2</v>
      </c>
      <c r="D17" s="23">
        <v>2</v>
      </c>
      <c r="E17" s="23">
        <v>2</v>
      </c>
      <c r="F17" s="23"/>
      <c r="G17" s="23"/>
      <c r="H17" s="23">
        <v>5</v>
      </c>
      <c r="I17" s="23">
        <v>3</v>
      </c>
      <c r="J17" s="23">
        <v>9</v>
      </c>
      <c r="K17" s="23"/>
      <c r="L17" s="23">
        <v>9</v>
      </c>
      <c r="M17" s="23">
        <v>8</v>
      </c>
      <c r="N17" s="23">
        <v>13</v>
      </c>
      <c r="O17" s="119">
        <v>44</v>
      </c>
      <c r="P17" s="26">
        <f t="shared" si="1"/>
        <v>53</v>
      </c>
    </row>
    <row r="18" spans="1:16" s="13" customFormat="1" ht="15.75" x14ac:dyDescent="0.25">
      <c r="A18" s="88" t="str">
        <f>'1.1'!A18</f>
        <v>MB197604</v>
      </c>
      <c r="B18" s="118" t="str">
        <f>'1.1'!B18</f>
        <v>ABHISHEK JAGADISH JOSHI</v>
      </c>
      <c r="C18" s="23">
        <v>2</v>
      </c>
      <c r="D18" s="23">
        <v>4</v>
      </c>
      <c r="E18" s="23">
        <v>2</v>
      </c>
      <c r="F18" s="23">
        <v>4</v>
      </c>
      <c r="G18" s="23">
        <v>4</v>
      </c>
      <c r="H18" s="23">
        <v>5</v>
      </c>
      <c r="I18" s="23">
        <v>3</v>
      </c>
      <c r="J18" s="23">
        <v>9</v>
      </c>
      <c r="K18" s="23"/>
      <c r="L18" s="23">
        <v>6</v>
      </c>
      <c r="M18" s="23">
        <v>9</v>
      </c>
      <c r="N18" s="23"/>
      <c r="O18" s="119">
        <v>49</v>
      </c>
      <c r="P18" s="26">
        <f t="shared" si="1"/>
        <v>48</v>
      </c>
    </row>
    <row r="19" spans="1:16" s="13" customFormat="1" ht="15.75" x14ac:dyDescent="0.25">
      <c r="A19" s="88" t="str">
        <f>'1.1'!A19</f>
        <v>MB197605</v>
      </c>
      <c r="B19" s="118" t="str">
        <f>'1.1'!B19</f>
        <v>ABHISHEK VIJAYKUMAR LAKKUNDI</v>
      </c>
      <c r="C19" s="23">
        <v>3</v>
      </c>
      <c r="D19" s="23"/>
      <c r="E19" s="23"/>
      <c r="F19" s="23">
        <v>4</v>
      </c>
      <c r="G19" s="23">
        <v>4</v>
      </c>
      <c r="H19" s="23"/>
      <c r="I19" s="23">
        <v>2</v>
      </c>
      <c r="J19" s="23">
        <v>8</v>
      </c>
      <c r="K19" s="23"/>
      <c r="L19" s="23">
        <v>6</v>
      </c>
      <c r="M19" s="23">
        <v>8</v>
      </c>
      <c r="N19" s="23">
        <v>14</v>
      </c>
      <c r="O19" s="119">
        <v>47</v>
      </c>
      <c r="P19" s="26">
        <f t="shared" si="1"/>
        <v>49</v>
      </c>
    </row>
    <row r="20" spans="1:16" s="13" customFormat="1" ht="15.75" x14ac:dyDescent="0.25">
      <c r="A20" s="88" t="str">
        <f>'1.1'!A20</f>
        <v>MB197606</v>
      </c>
      <c r="B20" s="118" t="str">
        <f>'1.1'!B20</f>
        <v>AISHWARYA RK</v>
      </c>
      <c r="C20" s="23">
        <v>2</v>
      </c>
      <c r="D20" s="23"/>
      <c r="E20" s="23">
        <v>5</v>
      </c>
      <c r="F20" s="23">
        <v>3</v>
      </c>
      <c r="G20" s="23"/>
      <c r="H20" s="23">
        <v>3</v>
      </c>
      <c r="I20" s="23">
        <v>3</v>
      </c>
      <c r="J20" s="23">
        <v>8</v>
      </c>
      <c r="K20" s="23">
        <v>7</v>
      </c>
      <c r="L20" s="23"/>
      <c r="M20" s="23"/>
      <c r="N20" s="23"/>
      <c r="O20" s="119">
        <v>54</v>
      </c>
      <c r="P20" s="26">
        <f t="shared" si="1"/>
        <v>31</v>
      </c>
    </row>
    <row r="21" spans="1:16" s="13" customFormat="1" ht="15.75" x14ac:dyDescent="0.25">
      <c r="A21" s="88" t="str">
        <f>'1.1'!A21</f>
        <v>MB197607</v>
      </c>
      <c r="B21" s="118" t="str">
        <f>'1.1'!B21</f>
        <v>AKASH ROSARIO</v>
      </c>
      <c r="C21" s="23">
        <v>4</v>
      </c>
      <c r="D21" s="23">
        <v>3</v>
      </c>
      <c r="E21" s="23">
        <v>1</v>
      </c>
      <c r="F21" s="23">
        <v>3</v>
      </c>
      <c r="G21" s="23">
        <v>5</v>
      </c>
      <c r="H21" s="23">
        <v>1</v>
      </c>
      <c r="I21" s="23">
        <v>4</v>
      </c>
      <c r="J21" s="23">
        <v>7</v>
      </c>
      <c r="K21" s="23"/>
      <c r="L21" s="23">
        <v>7</v>
      </c>
      <c r="M21" s="23">
        <v>9</v>
      </c>
      <c r="N21" s="23">
        <v>14</v>
      </c>
      <c r="O21" s="119">
        <v>47</v>
      </c>
      <c r="P21" s="26">
        <f t="shared" si="1"/>
        <v>58</v>
      </c>
    </row>
    <row r="22" spans="1:16" s="13" customFormat="1" ht="15.75" x14ac:dyDescent="0.25">
      <c r="A22" s="88" t="str">
        <f>'1.1'!A22</f>
        <v>MB197608</v>
      </c>
      <c r="B22" s="118" t="str">
        <f>'1.1'!B22</f>
        <v>AKSHATHA BOPAIAH M</v>
      </c>
      <c r="C22" s="23">
        <v>4</v>
      </c>
      <c r="D22" s="23"/>
      <c r="E22" s="23"/>
      <c r="F22" s="23">
        <v>4</v>
      </c>
      <c r="G22" s="23">
        <v>1</v>
      </c>
      <c r="H22" s="23">
        <v>4</v>
      </c>
      <c r="I22" s="23">
        <v>5</v>
      </c>
      <c r="J22" s="23">
        <v>10</v>
      </c>
      <c r="K22" s="23">
        <v>10</v>
      </c>
      <c r="L22" s="23">
        <v>7</v>
      </c>
      <c r="M22" s="23"/>
      <c r="N22" s="23">
        <v>8</v>
      </c>
      <c r="O22" s="119">
        <v>47</v>
      </c>
      <c r="P22" s="26">
        <f t="shared" si="1"/>
        <v>53</v>
      </c>
    </row>
    <row r="23" spans="1:16" s="13" customFormat="1" ht="15.75" x14ac:dyDescent="0.25">
      <c r="A23" s="88" t="str">
        <f>'1.1'!A23</f>
        <v>MB197609</v>
      </c>
      <c r="B23" s="118" t="str">
        <f>'1.1'!B23</f>
        <v>AKSHATHA K M</v>
      </c>
      <c r="C23" s="23">
        <v>2</v>
      </c>
      <c r="D23" s="23"/>
      <c r="E23" s="23">
        <v>5</v>
      </c>
      <c r="F23" s="23">
        <v>4</v>
      </c>
      <c r="G23" s="23"/>
      <c r="H23" s="23">
        <v>3</v>
      </c>
      <c r="I23" s="23">
        <v>3</v>
      </c>
      <c r="J23" s="23">
        <v>9</v>
      </c>
      <c r="K23" s="23">
        <v>9</v>
      </c>
      <c r="L23" s="23">
        <v>9</v>
      </c>
      <c r="M23" s="23">
        <v>8</v>
      </c>
      <c r="N23" s="23">
        <v>13</v>
      </c>
      <c r="O23" s="119">
        <v>49</v>
      </c>
      <c r="P23" s="26">
        <f t="shared" si="1"/>
        <v>65</v>
      </c>
    </row>
    <row r="24" spans="1:16" s="13" customFormat="1" ht="15.75" x14ac:dyDescent="0.25">
      <c r="A24" s="88" t="str">
        <f>'1.1'!A24</f>
        <v>MB197610</v>
      </c>
      <c r="B24" s="118" t="str">
        <f>'1.1'!B24</f>
        <v>AKSHATHA M L</v>
      </c>
      <c r="C24" s="23">
        <v>5</v>
      </c>
      <c r="D24" s="23"/>
      <c r="E24" s="23">
        <v>5</v>
      </c>
      <c r="F24" s="23">
        <v>1</v>
      </c>
      <c r="G24" s="23"/>
      <c r="H24" s="23">
        <v>3</v>
      </c>
      <c r="I24" s="23">
        <v>5</v>
      </c>
      <c r="J24" s="23">
        <v>8</v>
      </c>
      <c r="K24" s="23">
        <v>10</v>
      </c>
      <c r="L24" s="23">
        <v>7</v>
      </c>
      <c r="M24" s="23"/>
      <c r="N24" s="23">
        <v>12</v>
      </c>
      <c r="O24" s="119">
        <v>51</v>
      </c>
      <c r="P24" s="26">
        <f t="shared" si="1"/>
        <v>56</v>
      </c>
    </row>
    <row r="25" spans="1:16" s="13" customFormat="1" ht="15.75" x14ac:dyDescent="0.25">
      <c r="A25" s="88" t="str">
        <f>'1.1'!A25</f>
        <v>MB197611</v>
      </c>
      <c r="B25" s="118" t="str">
        <f>'1.1'!B25</f>
        <v>AKSHAY KUMAR</v>
      </c>
      <c r="C25" s="23">
        <v>5</v>
      </c>
      <c r="D25" s="23">
        <v>2</v>
      </c>
      <c r="E25" s="23">
        <v>4</v>
      </c>
      <c r="F25" s="23">
        <v>1</v>
      </c>
      <c r="G25" s="23">
        <v>4</v>
      </c>
      <c r="H25" s="23">
        <v>5</v>
      </c>
      <c r="I25" s="23">
        <v>3</v>
      </c>
      <c r="J25" s="23">
        <v>7</v>
      </c>
      <c r="K25" s="23">
        <v>9</v>
      </c>
      <c r="L25" s="23">
        <v>7</v>
      </c>
      <c r="M25" s="23">
        <v>8</v>
      </c>
      <c r="N25" s="23">
        <v>11</v>
      </c>
      <c r="O25" s="119">
        <v>48</v>
      </c>
      <c r="P25" s="26">
        <f t="shared" si="1"/>
        <v>66</v>
      </c>
    </row>
    <row r="26" spans="1:16" s="13" customFormat="1" ht="15.75" x14ac:dyDescent="0.25">
      <c r="A26" s="88" t="str">
        <f>'1.1'!A26</f>
        <v>MB197612</v>
      </c>
      <c r="B26" s="118" t="str">
        <f>'1.1'!B26</f>
        <v>ALOK KRISHNA HEGDE</v>
      </c>
      <c r="C26" s="23">
        <v>5</v>
      </c>
      <c r="D26" s="23">
        <v>3</v>
      </c>
      <c r="E26" s="23">
        <v>3</v>
      </c>
      <c r="F26" s="23">
        <v>4</v>
      </c>
      <c r="G26" s="23">
        <v>1</v>
      </c>
      <c r="H26" s="23"/>
      <c r="I26" s="23"/>
      <c r="J26" s="23">
        <v>8</v>
      </c>
      <c r="K26" s="23">
        <v>9</v>
      </c>
      <c r="L26" s="23">
        <v>10</v>
      </c>
      <c r="M26" s="23"/>
      <c r="N26" s="23">
        <v>12</v>
      </c>
      <c r="O26" s="119">
        <v>52</v>
      </c>
      <c r="P26" s="26">
        <f t="shared" si="1"/>
        <v>55</v>
      </c>
    </row>
    <row r="27" spans="1:16" s="13" customFormat="1" ht="15.75" x14ac:dyDescent="0.25">
      <c r="A27" s="88" t="str">
        <f>'1.1'!A27</f>
        <v>MB197613</v>
      </c>
      <c r="B27" s="118" t="str">
        <f>'1.1'!B27</f>
        <v>AMOGH ASHOK NIMBARGI</v>
      </c>
      <c r="C27" s="23">
        <v>4</v>
      </c>
      <c r="D27" s="23"/>
      <c r="E27" s="23">
        <v>2</v>
      </c>
      <c r="F27" s="23">
        <v>4</v>
      </c>
      <c r="G27" s="23"/>
      <c r="H27" s="23">
        <v>3</v>
      </c>
      <c r="I27" s="23">
        <v>4</v>
      </c>
      <c r="J27" s="23">
        <v>8</v>
      </c>
      <c r="K27" s="23">
        <v>7</v>
      </c>
      <c r="L27" s="23"/>
      <c r="M27" s="23">
        <v>9</v>
      </c>
      <c r="N27" s="23">
        <v>9</v>
      </c>
      <c r="O27" s="119">
        <v>40</v>
      </c>
      <c r="P27" s="26">
        <f t="shared" si="1"/>
        <v>50</v>
      </c>
    </row>
    <row r="28" spans="1:16" s="13" customFormat="1" ht="15.75" x14ac:dyDescent="0.25">
      <c r="A28" s="88" t="str">
        <f>'1.1'!A28</f>
        <v>MB197614</v>
      </c>
      <c r="B28" s="118" t="str">
        <f>'1.1'!B28</f>
        <v>ANANT BAJPAI</v>
      </c>
      <c r="C28" s="23">
        <v>3</v>
      </c>
      <c r="D28" s="23"/>
      <c r="E28" s="23"/>
      <c r="F28" s="23">
        <v>4</v>
      </c>
      <c r="G28" s="23">
        <v>2</v>
      </c>
      <c r="H28" s="23">
        <v>3</v>
      </c>
      <c r="I28" s="23">
        <v>4</v>
      </c>
      <c r="J28" s="23">
        <v>10</v>
      </c>
      <c r="K28" s="23"/>
      <c r="L28" s="23">
        <v>9</v>
      </c>
      <c r="M28" s="23">
        <v>8</v>
      </c>
      <c r="N28" s="23">
        <v>12</v>
      </c>
      <c r="O28" s="119">
        <v>41</v>
      </c>
      <c r="P28" s="26">
        <f t="shared" si="1"/>
        <v>55</v>
      </c>
    </row>
    <row r="29" spans="1:16" s="13" customFormat="1" ht="15.75" x14ac:dyDescent="0.25">
      <c r="A29" s="88" t="str">
        <f>'1.1'!A29</f>
        <v>MB197615</v>
      </c>
      <c r="B29" s="118" t="str">
        <f>'1.1'!B29</f>
        <v>ANIRUDH YS</v>
      </c>
      <c r="C29" s="23">
        <v>5</v>
      </c>
      <c r="D29" s="23">
        <v>3</v>
      </c>
      <c r="E29" s="23"/>
      <c r="F29" s="23">
        <v>3</v>
      </c>
      <c r="G29" s="23"/>
      <c r="H29" s="23">
        <v>5</v>
      </c>
      <c r="I29" s="23">
        <v>4</v>
      </c>
      <c r="J29" s="23">
        <v>9</v>
      </c>
      <c r="K29" s="23">
        <v>7</v>
      </c>
      <c r="L29" s="23">
        <v>7</v>
      </c>
      <c r="M29" s="23"/>
      <c r="N29" s="23">
        <v>11</v>
      </c>
      <c r="O29" s="119">
        <v>38</v>
      </c>
      <c r="P29" s="26">
        <f t="shared" si="1"/>
        <v>54</v>
      </c>
    </row>
    <row r="30" spans="1:16" s="13" customFormat="1" ht="15.75" x14ac:dyDescent="0.25">
      <c r="A30" s="88" t="str">
        <f>'1.1'!A30</f>
        <v>MB197616</v>
      </c>
      <c r="B30" s="118" t="str">
        <f>'1.1'!B30</f>
        <v>ANJALI T M</v>
      </c>
      <c r="C30" s="23">
        <v>3</v>
      </c>
      <c r="D30" s="23">
        <v>1</v>
      </c>
      <c r="E30" s="23">
        <v>1</v>
      </c>
      <c r="F30" s="23">
        <v>3</v>
      </c>
      <c r="G30" s="23">
        <v>2</v>
      </c>
      <c r="H30" s="23">
        <v>2</v>
      </c>
      <c r="I30" s="23">
        <v>3</v>
      </c>
      <c r="J30" s="23">
        <v>8</v>
      </c>
      <c r="K30" s="23">
        <v>7</v>
      </c>
      <c r="L30" s="23">
        <v>9</v>
      </c>
      <c r="M30" s="23"/>
      <c r="N30" s="23">
        <v>13</v>
      </c>
      <c r="O30" s="119">
        <v>39</v>
      </c>
      <c r="P30" s="26">
        <f t="shared" si="1"/>
        <v>52</v>
      </c>
    </row>
    <row r="31" spans="1:16" s="13" customFormat="1" ht="15.75" x14ac:dyDescent="0.25">
      <c r="A31" s="88" t="str">
        <f>'1.1'!A31</f>
        <v>MB197617</v>
      </c>
      <c r="B31" s="118" t="str">
        <f>'1.1'!B31</f>
        <v>ARCHANA V</v>
      </c>
      <c r="C31" s="23"/>
      <c r="D31" s="23">
        <v>1</v>
      </c>
      <c r="E31" s="23">
        <v>3</v>
      </c>
      <c r="F31" s="23"/>
      <c r="G31" s="23">
        <v>2</v>
      </c>
      <c r="H31" s="23">
        <v>4</v>
      </c>
      <c r="I31" s="23">
        <v>4</v>
      </c>
      <c r="J31" s="23">
        <v>8</v>
      </c>
      <c r="K31" s="23"/>
      <c r="L31" s="23">
        <v>8</v>
      </c>
      <c r="M31" s="23">
        <v>8</v>
      </c>
      <c r="N31" s="23">
        <v>13</v>
      </c>
      <c r="O31" s="119">
        <v>40</v>
      </c>
      <c r="P31" s="26">
        <f t="shared" si="1"/>
        <v>51</v>
      </c>
    </row>
    <row r="32" spans="1:16" s="13" customFormat="1" ht="15.75" x14ac:dyDescent="0.25">
      <c r="A32" s="88" t="str">
        <f>'1.1'!A32</f>
        <v>MB197618</v>
      </c>
      <c r="B32" s="118" t="str">
        <f>'1.1'!B32</f>
        <v>ARUN RAVEENDRA BHAT</v>
      </c>
      <c r="C32" s="23">
        <v>4</v>
      </c>
      <c r="D32" s="23"/>
      <c r="E32" s="23"/>
      <c r="F32" s="23">
        <v>2</v>
      </c>
      <c r="G32" s="23">
        <v>5</v>
      </c>
      <c r="H32" s="23">
        <v>4</v>
      </c>
      <c r="I32" s="23">
        <v>2</v>
      </c>
      <c r="J32" s="23">
        <v>8</v>
      </c>
      <c r="K32" s="23"/>
      <c r="L32" s="23">
        <v>8</v>
      </c>
      <c r="M32" s="23">
        <v>7</v>
      </c>
      <c r="N32" s="23">
        <v>8</v>
      </c>
      <c r="O32" s="119">
        <v>41</v>
      </c>
      <c r="P32" s="26">
        <f t="shared" si="1"/>
        <v>48</v>
      </c>
    </row>
    <row r="33" spans="1:16" s="13" customFormat="1" ht="15.75" x14ac:dyDescent="0.25">
      <c r="A33" s="88" t="str">
        <f>'1.1'!A33</f>
        <v>MB197619</v>
      </c>
      <c r="B33" s="118" t="str">
        <f>'1.1'!B33</f>
        <v>ASHWATHI S</v>
      </c>
      <c r="C33" s="23"/>
      <c r="D33" s="23">
        <v>4</v>
      </c>
      <c r="E33" s="23">
        <v>3</v>
      </c>
      <c r="F33" s="23">
        <v>5</v>
      </c>
      <c r="G33" s="23">
        <v>5</v>
      </c>
      <c r="H33" s="23">
        <v>3</v>
      </c>
      <c r="I33" s="23">
        <v>5</v>
      </c>
      <c r="J33" s="23">
        <v>10</v>
      </c>
      <c r="K33" s="23">
        <v>9</v>
      </c>
      <c r="L33" s="23">
        <v>8</v>
      </c>
      <c r="M33" s="23"/>
      <c r="N33" s="23">
        <v>14</v>
      </c>
      <c r="O33" s="119">
        <v>36</v>
      </c>
      <c r="P33" s="26">
        <f t="shared" si="1"/>
        <v>66</v>
      </c>
    </row>
    <row r="34" spans="1:16" s="13" customFormat="1" ht="15.75" x14ac:dyDescent="0.25">
      <c r="A34" s="88" t="str">
        <f>'1.1'!A34</f>
        <v>MB197620</v>
      </c>
      <c r="B34" s="118" t="str">
        <f>'1.1'!B34</f>
        <v>ATHRI D A</v>
      </c>
      <c r="C34" s="23"/>
      <c r="D34" s="23"/>
      <c r="E34" s="23">
        <v>4</v>
      </c>
      <c r="F34" s="23">
        <v>3</v>
      </c>
      <c r="G34" s="23">
        <v>5</v>
      </c>
      <c r="H34" s="23">
        <v>4</v>
      </c>
      <c r="I34" s="23">
        <v>2</v>
      </c>
      <c r="J34" s="23">
        <v>7</v>
      </c>
      <c r="K34" s="23"/>
      <c r="L34" s="23">
        <v>9</v>
      </c>
      <c r="M34" s="23">
        <v>9</v>
      </c>
      <c r="N34" s="23">
        <v>12</v>
      </c>
      <c r="O34" s="119">
        <v>39</v>
      </c>
      <c r="P34" s="26">
        <f t="shared" si="1"/>
        <v>55</v>
      </c>
    </row>
    <row r="35" spans="1:16" s="13" customFormat="1" ht="15.75" x14ac:dyDescent="0.25">
      <c r="A35" s="88" t="str">
        <f>'1.1'!A35</f>
        <v>MB197621</v>
      </c>
      <c r="B35" s="118" t="str">
        <f>'1.1'!B35</f>
        <v>AYUSHI ANAND</v>
      </c>
      <c r="C35" s="23">
        <v>3</v>
      </c>
      <c r="D35" s="23"/>
      <c r="E35" s="23">
        <v>4</v>
      </c>
      <c r="F35" s="23"/>
      <c r="G35" s="23">
        <v>2</v>
      </c>
      <c r="H35" s="23">
        <v>4</v>
      </c>
      <c r="I35" s="23">
        <v>1</v>
      </c>
      <c r="J35" s="23">
        <v>9</v>
      </c>
      <c r="K35" s="23">
        <v>8</v>
      </c>
      <c r="L35" s="23"/>
      <c r="M35" s="23">
        <v>7</v>
      </c>
      <c r="N35" s="23">
        <v>6</v>
      </c>
      <c r="O35" s="119">
        <v>40</v>
      </c>
      <c r="P35" s="26">
        <f t="shared" si="1"/>
        <v>44</v>
      </c>
    </row>
    <row r="36" spans="1:16" s="13" customFormat="1" ht="15.75" x14ac:dyDescent="0.25">
      <c r="A36" s="88" t="str">
        <f>'1.1'!A36</f>
        <v>MB197622</v>
      </c>
      <c r="B36" s="118" t="str">
        <f>'1.1'!B36</f>
        <v>B VASAVI</v>
      </c>
      <c r="C36" s="23">
        <v>2</v>
      </c>
      <c r="D36" s="23">
        <v>4</v>
      </c>
      <c r="E36" s="23">
        <v>3</v>
      </c>
      <c r="F36" s="23">
        <v>2</v>
      </c>
      <c r="G36" s="23"/>
      <c r="H36" s="23"/>
      <c r="I36" s="23">
        <v>2</v>
      </c>
      <c r="J36" s="23">
        <v>8</v>
      </c>
      <c r="K36" s="23"/>
      <c r="L36" s="23">
        <v>9</v>
      </c>
      <c r="M36" s="23">
        <v>7</v>
      </c>
      <c r="N36" s="23">
        <v>7</v>
      </c>
      <c r="O36" s="119">
        <v>39</v>
      </c>
      <c r="P36" s="26">
        <f t="shared" si="1"/>
        <v>44</v>
      </c>
    </row>
    <row r="37" spans="1:16" s="13" customFormat="1" ht="15.75" x14ac:dyDescent="0.25">
      <c r="A37" s="88" t="str">
        <f>'1.1'!A37</f>
        <v>MB197623</v>
      </c>
      <c r="B37" s="118" t="str">
        <f>'1.1'!B37</f>
        <v>BALACHANDRA ADIGA</v>
      </c>
      <c r="C37" s="23">
        <v>5</v>
      </c>
      <c r="D37" s="23">
        <v>2</v>
      </c>
      <c r="E37" s="23">
        <v>5</v>
      </c>
      <c r="F37" s="23"/>
      <c r="G37" s="23"/>
      <c r="H37" s="23"/>
      <c r="I37" s="23">
        <v>3</v>
      </c>
      <c r="J37" s="23"/>
      <c r="K37" s="23">
        <v>7</v>
      </c>
      <c r="L37" s="23">
        <v>7</v>
      </c>
      <c r="M37" s="23">
        <v>7</v>
      </c>
      <c r="N37" s="23">
        <v>12</v>
      </c>
      <c r="O37" s="119">
        <v>41</v>
      </c>
      <c r="P37" s="26">
        <f t="shared" si="1"/>
        <v>48</v>
      </c>
    </row>
    <row r="38" spans="1:16" s="13" customFormat="1" ht="15.75" x14ac:dyDescent="0.25">
      <c r="A38" s="88" t="str">
        <f>'1.1'!A38</f>
        <v>MB197624</v>
      </c>
      <c r="B38" s="118" t="str">
        <f>'1.1'!B38</f>
        <v>BALAJI RAJ V T</v>
      </c>
      <c r="C38" s="23"/>
      <c r="D38" s="23">
        <v>5</v>
      </c>
      <c r="E38" s="23"/>
      <c r="F38" s="23"/>
      <c r="G38" s="23">
        <v>4</v>
      </c>
      <c r="H38" s="23">
        <v>4</v>
      </c>
      <c r="I38" s="23">
        <v>3</v>
      </c>
      <c r="J38" s="23"/>
      <c r="K38" s="23">
        <v>8</v>
      </c>
      <c r="L38" s="23">
        <v>8</v>
      </c>
      <c r="M38" s="23">
        <v>9</v>
      </c>
      <c r="N38" s="23">
        <v>11</v>
      </c>
      <c r="O38" s="119">
        <v>40</v>
      </c>
      <c r="P38" s="26">
        <f t="shared" si="1"/>
        <v>52</v>
      </c>
    </row>
    <row r="39" spans="1:16" s="13" customFormat="1" ht="15.75" x14ac:dyDescent="0.25">
      <c r="A39" s="88" t="str">
        <f>'1.1'!A39</f>
        <v>MB197625</v>
      </c>
      <c r="B39" s="118" t="str">
        <f>'1.1'!B39</f>
        <v>BHARATH GOWDA M R</v>
      </c>
      <c r="C39" s="23"/>
      <c r="D39" s="23">
        <v>1</v>
      </c>
      <c r="E39" s="23">
        <v>3</v>
      </c>
      <c r="F39" s="23"/>
      <c r="G39" s="23">
        <v>2</v>
      </c>
      <c r="H39" s="23">
        <v>5</v>
      </c>
      <c r="I39" s="23">
        <v>2</v>
      </c>
      <c r="J39" s="23">
        <v>10</v>
      </c>
      <c r="K39" s="23">
        <v>6</v>
      </c>
      <c r="L39" s="23">
        <v>7</v>
      </c>
      <c r="M39" s="23"/>
      <c r="N39" s="23">
        <v>14</v>
      </c>
      <c r="O39" s="119">
        <v>40</v>
      </c>
      <c r="P39" s="26">
        <f t="shared" si="1"/>
        <v>50</v>
      </c>
    </row>
    <row r="40" spans="1:16" s="13" customFormat="1" ht="15.75" x14ac:dyDescent="0.25">
      <c r="A40" s="88" t="str">
        <f>'1.1'!A40</f>
        <v>MB197626</v>
      </c>
      <c r="B40" s="118" t="str">
        <f>'1.1'!B40</f>
        <v>BHARATH KIRAN D V</v>
      </c>
      <c r="C40" s="23">
        <v>2</v>
      </c>
      <c r="D40" s="23">
        <v>3</v>
      </c>
      <c r="E40" s="23">
        <v>1</v>
      </c>
      <c r="F40" s="23">
        <v>5</v>
      </c>
      <c r="G40" s="23"/>
      <c r="H40" s="23"/>
      <c r="I40" s="23"/>
      <c r="J40" s="23">
        <v>9</v>
      </c>
      <c r="K40" s="23"/>
      <c r="L40" s="23">
        <v>8</v>
      </c>
      <c r="M40" s="23">
        <v>7</v>
      </c>
      <c r="N40" s="23">
        <v>6</v>
      </c>
      <c r="O40" s="119">
        <v>37</v>
      </c>
      <c r="P40" s="26">
        <f t="shared" si="1"/>
        <v>41</v>
      </c>
    </row>
    <row r="41" spans="1:16" s="13" customFormat="1" ht="15.75" x14ac:dyDescent="0.25">
      <c r="A41" s="88" t="str">
        <f>'1.1'!A41</f>
        <v>MB197627</v>
      </c>
      <c r="B41" s="118" t="str">
        <f>'1.1'!B41</f>
        <v>BHARATH P</v>
      </c>
      <c r="C41" s="23">
        <v>5</v>
      </c>
      <c r="D41" s="23"/>
      <c r="E41" s="23"/>
      <c r="F41" s="23"/>
      <c r="G41" s="23">
        <v>2</v>
      </c>
      <c r="H41" s="23">
        <v>5</v>
      </c>
      <c r="I41" s="23">
        <v>3</v>
      </c>
      <c r="J41" s="23"/>
      <c r="K41" s="23">
        <v>7</v>
      </c>
      <c r="L41" s="23">
        <v>8</v>
      </c>
      <c r="M41" s="23">
        <v>9</v>
      </c>
      <c r="N41" s="23">
        <v>14</v>
      </c>
      <c r="O41" s="119">
        <v>34</v>
      </c>
      <c r="P41" s="26">
        <f t="shared" si="1"/>
        <v>53</v>
      </c>
    </row>
    <row r="42" spans="1:16" s="13" customFormat="1" ht="15.75" x14ac:dyDescent="0.25">
      <c r="A42" s="88" t="str">
        <f>'1.1'!A42</f>
        <v>MB197628</v>
      </c>
      <c r="B42" s="118" t="str">
        <f>'1.1'!B42</f>
        <v>BHARGAVI</v>
      </c>
      <c r="C42" s="23">
        <v>2</v>
      </c>
      <c r="D42" s="23"/>
      <c r="E42" s="23"/>
      <c r="F42" s="23">
        <v>5</v>
      </c>
      <c r="G42" s="23">
        <v>3</v>
      </c>
      <c r="H42" s="23">
        <v>5</v>
      </c>
      <c r="I42" s="23">
        <v>1</v>
      </c>
      <c r="J42" s="23">
        <v>8</v>
      </c>
      <c r="K42" s="23"/>
      <c r="L42" s="23">
        <v>7</v>
      </c>
      <c r="M42" s="23">
        <v>7</v>
      </c>
      <c r="N42" s="23">
        <v>10</v>
      </c>
      <c r="O42" s="119">
        <v>36</v>
      </c>
      <c r="P42" s="26">
        <f t="shared" si="1"/>
        <v>48</v>
      </c>
    </row>
    <row r="43" spans="1:16" s="13" customFormat="1" ht="15.75" x14ac:dyDescent="0.25">
      <c r="A43" s="88" t="str">
        <f>'1.1'!A43</f>
        <v>MB197629</v>
      </c>
      <c r="B43" s="118" t="str">
        <f>'1.1'!B43</f>
        <v>BHUMIKA S J</v>
      </c>
      <c r="C43" s="23">
        <v>4</v>
      </c>
      <c r="D43" s="23">
        <v>1</v>
      </c>
      <c r="E43" s="23"/>
      <c r="F43" s="23"/>
      <c r="G43" s="23">
        <v>5</v>
      </c>
      <c r="H43" s="23"/>
      <c r="I43" s="23">
        <v>1</v>
      </c>
      <c r="J43" s="23">
        <v>8</v>
      </c>
      <c r="K43" s="23">
        <v>8</v>
      </c>
      <c r="L43" s="23">
        <v>8</v>
      </c>
      <c r="M43" s="23">
        <v>7</v>
      </c>
      <c r="N43" s="23">
        <v>11</v>
      </c>
      <c r="O43" s="119">
        <v>55</v>
      </c>
      <c r="P43" s="26">
        <f t="shared" si="1"/>
        <v>53</v>
      </c>
    </row>
    <row r="44" spans="1:16" s="13" customFormat="1" ht="15.75" x14ac:dyDescent="0.25">
      <c r="A44" s="88" t="str">
        <f>'1.1'!A44</f>
        <v>MB197630</v>
      </c>
      <c r="B44" s="118" t="str">
        <f>'1.1'!B44</f>
        <v>BINDU PRIYA</v>
      </c>
      <c r="C44" s="23">
        <v>4</v>
      </c>
      <c r="D44" s="23">
        <v>2</v>
      </c>
      <c r="E44" s="23">
        <v>1</v>
      </c>
      <c r="F44" s="23">
        <v>4</v>
      </c>
      <c r="G44" s="23">
        <v>4</v>
      </c>
      <c r="H44" s="23"/>
      <c r="I44" s="23"/>
      <c r="J44" s="23">
        <v>7</v>
      </c>
      <c r="K44" s="23"/>
      <c r="L44" s="23">
        <v>7</v>
      </c>
      <c r="M44" s="23">
        <v>7</v>
      </c>
      <c r="N44" s="23">
        <v>14</v>
      </c>
      <c r="O44" s="119">
        <v>50</v>
      </c>
      <c r="P44" s="26">
        <f t="shared" si="1"/>
        <v>50</v>
      </c>
    </row>
    <row r="45" spans="1:16" s="13" customFormat="1" ht="15.75" x14ac:dyDescent="0.25">
      <c r="A45" s="88" t="str">
        <f>'1.1'!A45</f>
        <v>MB197631</v>
      </c>
      <c r="B45" s="118" t="str">
        <f>'1.1'!B45</f>
        <v>C RAVIKUMAR</v>
      </c>
      <c r="C45" s="23">
        <v>2</v>
      </c>
      <c r="D45" s="23">
        <v>4</v>
      </c>
      <c r="E45" s="23">
        <v>4</v>
      </c>
      <c r="F45" s="23">
        <v>3</v>
      </c>
      <c r="G45" s="23">
        <v>1</v>
      </c>
      <c r="H45" s="23">
        <v>5</v>
      </c>
      <c r="I45" s="23">
        <v>2</v>
      </c>
      <c r="J45" s="23">
        <v>9</v>
      </c>
      <c r="K45" s="23">
        <v>7</v>
      </c>
      <c r="L45" s="23">
        <v>8</v>
      </c>
      <c r="M45" s="23"/>
      <c r="N45" s="23">
        <v>5</v>
      </c>
      <c r="O45" s="119">
        <v>49</v>
      </c>
      <c r="P45" s="26">
        <f t="shared" si="1"/>
        <v>50</v>
      </c>
    </row>
    <row r="46" spans="1:16" s="13" customFormat="1" ht="15.75" x14ac:dyDescent="0.25">
      <c r="A46" s="88" t="str">
        <f>'1.1'!A46</f>
        <v>MB197632</v>
      </c>
      <c r="B46" s="118" t="str">
        <f>'1.1'!B46</f>
        <v>CHAITRA HIREGOWDARA</v>
      </c>
      <c r="C46" s="23">
        <v>3</v>
      </c>
      <c r="D46" s="23">
        <v>2</v>
      </c>
      <c r="E46" s="23">
        <v>5</v>
      </c>
      <c r="F46" s="23">
        <v>4</v>
      </c>
      <c r="G46" s="23"/>
      <c r="H46" s="23"/>
      <c r="I46" s="23">
        <v>4</v>
      </c>
      <c r="J46" s="23">
        <v>7</v>
      </c>
      <c r="K46" s="23">
        <v>7</v>
      </c>
      <c r="L46" s="23"/>
      <c r="M46" s="23">
        <v>7</v>
      </c>
      <c r="N46" s="23">
        <v>11</v>
      </c>
      <c r="O46" s="119">
        <v>49</v>
      </c>
      <c r="P46" s="26">
        <f t="shared" si="1"/>
        <v>50</v>
      </c>
    </row>
    <row r="47" spans="1:16" s="13" customFormat="1" ht="15.75" x14ac:dyDescent="0.25">
      <c r="A47" s="88" t="str">
        <f>'1.1'!A47</f>
        <v>MB197633</v>
      </c>
      <c r="B47" s="118" t="str">
        <f>'1.1'!B47</f>
        <v>CHANDAN S</v>
      </c>
      <c r="C47" s="23">
        <v>2</v>
      </c>
      <c r="D47" s="23">
        <v>1</v>
      </c>
      <c r="E47" s="23">
        <v>5</v>
      </c>
      <c r="F47" s="23"/>
      <c r="G47" s="23">
        <v>1</v>
      </c>
      <c r="H47" s="23"/>
      <c r="I47" s="23">
        <v>5</v>
      </c>
      <c r="J47" s="23">
        <v>8</v>
      </c>
      <c r="K47" s="23"/>
      <c r="L47" s="23">
        <v>7</v>
      </c>
      <c r="M47" s="23">
        <v>7</v>
      </c>
      <c r="N47" s="23">
        <v>14</v>
      </c>
      <c r="O47" s="119">
        <v>46</v>
      </c>
      <c r="P47" s="26">
        <f t="shared" si="1"/>
        <v>50</v>
      </c>
    </row>
    <row r="48" spans="1:16" s="13" customFormat="1" ht="15.75" x14ac:dyDescent="0.25">
      <c r="A48" s="88" t="str">
        <f>'1.1'!A48</f>
        <v>MB197634</v>
      </c>
      <c r="B48" s="118" t="str">
        <f>'1.1'!B48</f>
        <v>CHERUKURI TRIVENI</v>
      </c>
      <c r="C48" s="23">
        <v>1</v>
      </c>
      <c r="D48" s="23"/>
      <c r="E48" s="23">
        <v>4</v>
      </c>
      <c r="F48" s="23"/>
      <c r="G48" s="23">
        <v>3</v>
      </c>
      <c r="H48" s="23"/>
      <c r="I48" s="23">
        <v>4</v>
      </c>
      <c r="J48" s="23">
        <v>8</v>
      </c>
      <c r="K48" s="23">
        <v>8</v>
      </c>
      <c r="L48" s="23">
        <v>8</v>
      </c>
      <c r="M48" s="23"/>
      <c r="N48" s="23">
        <v>8</v>
      </c>
      <c r="O48" s="119">
        <v>52</v>
      </c>
      <c r="P48" s="26">
        <f t="shared" si="1"/>
        <v>44</v>
      </c>
    </row>
    <row r="49" spans="1:16" s="13" customFormat="1" ht="15.75" x14ac:dyDescent="0.25">
      <c r="A49" s="88" t="str">
        <f>'1.1'!A49</f>
        <v>MB197635</v>
      </c>
      <c r="B49" s="118" t="str">
        <f>'1.1'!B49</f>
        <v>CHETAN VIJAY</v>
      </c>
      <c r="C49" s="23">
        <v>4</v>
      </c>
      <c r="D49" s="23"/>
      <c r="E49" s="23">
        <v>3</v>
      </c>
      <c r="F49" s="23"/>
      <c r="G49" s="23">
        <v>4</v>
      </c>
      <c r="H49" s="23"/>
      <c r="I49" s="23">
        <v>2</v>
      </c>
      <c r="J49" s="23"/>
      <c r="K49" s="23">
        <v>8</v>
      </c>
      <c r="L49" s="23">
        <v>8</v>
      </c>
      <c r="M49" s="23"/>
      <c r="N49" s="23">
        <v>14</v>
      </c>
      <c r="O49" s="119">
        <v>39</v>
      </c>
      <c r="P49" s="26">
        <f t="shared" si="1"/>
        <v>43</v>
      </c>
    </row>
    <row r="50" spans="1:16" s="13" customFormat="1" ht="15.75" x14ac:dyDescent="0.25">
      <c r="A50" s="88" t="str">
        <f>'1.1'!A50</f>
        <v>MB197636</v>
      </c>
      <c r="B50" s="118" t="str">
        <f>'1.1'!B50</f>
        <v>CHIRAAG M</v>
      </c>
      <c r="C50" s="23">
        <v>1</v>
      </c>
      <c r="D50" s="23">
        <v>3</v>
      </c>
      <c r="E50" s="23">
        <v>3</v>
      </c>
      <c r="F50" s="23"/>
      <c r="G50" s="23">
        <v>1</v>
      </c>
      <c r="H50" s="23"/>
      <c r="I50" s="23">
        <v>3</v>
      </c>
      <c r="J50" s="23">
        <v>9</v>
      </c>
      <c r="K50" s="23"/>
      <c r="L50" s="23">
        <v>7</v>
      </c>
      <c r="M50" s="23">
        <v>7</v>
      </c>
      <c r="N50" s="23">
        <v>9</v>
      </c>
      <c r="O50" s="119">
        <v>46</v>
      </c>
      <c r="P50" s="26">
        <f t="shared" si="1"/>
        <v>43</v>
      </c>
    </row>
    <row r="51" spans="1:16" s="13" customFormat="1" ht="15.75" x14ac:dyDescent="0.25">
      <c r="A51" s="88" t="str">
        <f>'1.1'!A51</f>
        <v>MB197637</v>
      </c>
      <c r="B51" s="118" t="str">
        <f>'1.1'!B51</f>
        <v>CLINTAN JOYAN ROCHE</v>
      </c>
      <c r="C51" s="23">
        <v>1</v>
      </c>
      <c r="D51" s="23"/>
      <c r="E51" s="23">
        <v>1</v>
      </c>
      <c r="F51" s="23">
        <v>4</v>
      </c>
      <c r="G51" s="23"/>
      <c r="H51" s="23">
        <v>3</v>
      </c>
      <c r="I51" s="23">
        <v>4</v>
      </c>
      <c r="J51" s="23"/>
      <c r="K51" s="23">
        <v>7</v>
      </c>
      <c r="L51" s="23">
        <v>7</v>
      </c>
      <c r="M51" s="23">
        <v>8</v>
      </c>
      <c r="N51" s="23">
        <v>12</v>
      </c>
      <c r="O51" s="119">
        <v>37</v>
      </c>
      <c r="P51" s="26">
        <f t="shared" si="1"/>
        <v>47</v>
      </c>
    </row>
    <row r="52" spans="1:16" s="13" customFormat="1" ht="15.75" x14ac:dyDescent="0.25">
      <c r="A52" s="88" t="str">
        <f>'1.1'!A52</f>
        <v>MB197638</v>
      </c>
      <c r="B52" s="118" t="str">
        <f>'1.1'!B52</f>
        <v>DARSHAN G</v>
      </c>
      <c r="C52" s="23">
        <v>2</v>
      </c>
      <c r="D52" s="23"/>
      <c r="E52" s="23">
        <v>2</v>
      </c>
      <c r="F52" s="23">
        <v>2</v>
      </c>
      <c r="G52" s="23"/>
      <c r="H52" s="23">
        <v>3</v>
      </c>
      <c r="I52" s="23">
        <v>4</v>
      </c>
      <c r="J52" s="23">
        <v>7</v>
      </c>
      <c r="K52" s="23">
        <v>9</v>
      </c>
      <c r="L52" s="23">
        <v>7</v>
      </c>
      <c r="M52" s="23"/>
      <c r="N52" s="23">
        <v>13</v>
      </c>
      <c r="O52" s="119">
        <v>43</v>
      </c>
      <c r="P52" s="26">
        <f t="shared" si="1"/>
        <v>49</v>
      </c>
    </row>
    <row r="53" spans="1:16" s="13" customFormat="1" ht="15.75" x14ac:dyDescent="0.25">
      <c r="A53" s="88" t="str">
        <f>'1.1'!A53</f>
        <v>MB197639</v>
      </c>
      <c r="B53" s="118" t="str">
        <f>'1.1'!B53</f>
        <v>DARSHAN TOOLAHALLI</v>
      </c>
      <c r="C53" s="23">
        <v>2</v>
      </c>
      <c r="D53" s="23"/>
      <c r="E53" s="23">
        <v>4</v>
      </c>
      <c r="F53" s="23">
        <v>3</v>
      </c>
      <c r="G53" s="23"/>
      <c r="H53" s="23">
        <v>1</v>
      </c>
      <c r="I53" s="23">
        <v>2</v>
      </c>
      <c r="J53" s="23"/>
      <c r="K53" s="23">
        <v>9</v>
      </c>
      <c r="L53" s="23">
        <v>8</v>
      </c>
      <c r="M53" s="23">
        <v>9</v>
      </c>
      <c r="N53" s="23">
        <v>10</v>
      </c>
      <c r="O53" s="119">
        <v>40</v>
      </c>
      <c r="P53" s="26">
        <f t="shared" si="1"/>
        <v>48</v>
      </c>
    </row>
    <row r="54" spans="1:16" s="13" customFormat="1" ht="15.75" x14ac:dyDescent="0.25">
      <c r="A54" s="88" t="str">
        <f>'1.1'!A54</f>
        <v>MB197640</v>
      </c>
      <c r="B54" s="118" t="str">
        <f>'1.1'!B54</f>
        <v>DEEKSHA G</v>
      </c>
      <c r="C54" s="23">
        <v>4</v>
      </c>
      <c r="D54" s="23"/>
      <c r="E54" s="23"/>
      <c r="F54" s="23">
        <v>2</v>
      </c>
      <c r="G54" s="23"/>
      <c r="H54" s="23">
        <v>3</v>
      </c>
      <c r="I54" s="23">
        <v>4</v>
      </c>
      <c r="J54" s="23">
        <v>7</v>
      </c>
      <c r="K54" s="23"/>
      <c r="L54" s="23">
        <v>8</v>
      </c>
      <c r="M54" s="23">
        <v>8</v>
      </c>
      <c r="N54" s="23">
        <v>10</v>
      </c>
      <c r="O54" s="119">
        <v>26</v>
      </c>
      <c r="P54" s="26">
        <f t="shared" si="1"/>
        <v>46</v>
      </c>
    </row>
    <row r="55" spans="1:16" s="13" customFormat="1" ht="15.75" x14ac:dyDescent="0.25">
      <c r="A55" s="88" t="str">
        <f>'1.1'!A55</f>
        <v>MB197641</v>
      </c>
      <c r="B55" s="118" t="str">
        <f>'1.1'!B55</f>
        <v>DEEKSHA K</v>
      </c>
      <c r="C55" s="23">
        <v>2</v>
      </c>
      <c r="D55" s="23"/>
      <c r="E55" s="23">
        <v>1</v>
      </c>
      <c r="F55" s="23">
        <v>5</v>
      </c>
      <c r="G55" s="23"/>
      <c r="H55" s="23">
        <v>3</v>
      </c>
      <c r="I55" s="23">
        <v>2</v>
      </c>
      <c r="J55" s="23">
        <v>9</v>
      </c>
      <c r="K55" s="23">
        <v>8</v>
      </c>
      <c r="L55" s="23">
        <v>7</v>
      </c>
      <c r="M55" s="23"/>
      <c r="N55" s="23">
        <v>14</v>
      </c>
      <c r="O55" s="119">
        <v>41</v>
      </c>
      <c r="P55" s="26">
        <f t="shared" si="1"/>
        <v>51</v>
      </c>
    </row>
    <row r="56" spans="1:16" s="13" customFormat="1" ht="15.75" x14ac:dyDescent="0.25">
      <c r="A56" s="88" t="str">
        <f>'1.1'!A56</f>
        <v>MB197642</v>
      </c>
      <c r="B56" s="118" t="str">
        <f>'1.1'!B56</f>
        <v>DEENA K</v>
      </c>
      <c r="C56" s="23">
        <v>1</v>
      </c>
      <c r="D56" s="23"/>
      <c r="E56" s="23">
        <v>5</v>
      </c>
      <c r="F56" s="23">
        <v>1</v>
      </c>
      <c r="G56" s="23">
        <v>2</v>
      </c>
      <c r="H56" s="23"/>
      <c r="I56" s="23"/>
      <c r="J56" s="23">
        <v>9</v>
      </c>
      <c r="K56" s="23">
        <v>7</v>
      </c>
      <c r="L56" s="23">
        <v>8</v>
      </c>
      <c r="M56" s="23"/>
      <c r="N56" s="23">
        <v>9</v>
      </c>
      <c r="O56" s="119">
        <v>42</v>
      </c>
      <c r="P56" s="26">
        <f t="shared" si="1"/>
        <v>42</v>
      </c>
    </row>
    <row r="57" spans="1:16" s="13" customFormat="1" ht="15.75" x14ac:dyDescent="0.25">
      <c r="A57" s="88" t="str">
        <f>'1.1'!A57</f>
        <v>MB197643</v>
      </c>
      <c r="B57" s="118" t="str">
        <f>'1.1'!B57</f>
        <v>DEEPAK DESAI</v>
      </c>
      <c r="C57" s="23">
        <v>3</v>
      </c>
      <c r="D57" s="23"/>
      <c r="E57" s="23">
        <v>4</v>
      </c>
      <c r="F57" s="23"/>
      <c r="G57" s="23">
        <v>3</v>
      </c>
      <c r="H57" s="23">
        <v>5</v>
      </c>
      <c r="I57" s="23">
        <v>1</v>
      </c>
      <c r="J57" s="23"/>
      <c r="K57" s="23">
        <v>5</v>
      </c>
      <c r="L57" s="23">
        <v>5</v>
      </c>
      <c r="M57" s="23">
        <v>6</v>
      </c>
      <c r="N57" s="23">
        <v>10</v>
      </c>
      <c r="O57" s="119">
        <v>40</v>
      </c>
      <c r="P57" s="26">
        <f t="shared" si="1"/>
        <v>42</v>
      </c>
    </row>
    <row r="58" spans="1:16" s="13" customFormat="1" ht="15.75" x14ac:dyDescent="0.25">
      <c r="A58" s="88" t="str">
        <f>'1.1'!A58</f>
        <v>MB197644</v>
      </c>
      <c r="B58" s="118" t="str">
        <f>'1.1'!B58</f>
        <v>DEEPIKA M</v>
      </c>
      <c r="C58" s="23">
        <v>3</v>
      </c>
      <c r="D58" s="23">
        <v>2</v>
      </c>
      <c r="E58" s="23">
        <v>4</v>
      </c>
      <c r="F58" s="23">
        <v>4</v>
      </c>
      <c r="G58" s="23"/>
      <c r="H58" s="23"/>
      <c r="I58" s="23"/>
      <c r="J58" s="23">
        <v>7</v>
      </c>
      <c r="K58" s="23"/>
      <c r="L58" s="23">
        <v>8</v>
      </c>
      <c r="M58" s="23">
        <v>6</v>
      </c>
      <c r="N58" s="23">
        <v>14</v>
      </c>
      <c r="O58" s="119">
        <v>38</v>
      </c>
      <c r="P58" s="26">
        <f t="shared" si="1"/>
        <v>48</v>
      </c>
    </row>
    <row r="59" spans="1:16" s="13" customFormat="1" ht="15.75" x14ac:dyDescent="0.25">
      <c r="A59" s="88" t="str">
        <f>'1.1'!A59</f>
        <v>MB197645</v>
      </c>
      <c r="B59" s="118" t="str">
        <f>'1.1'!B59</f>
        <v>DILEEP SATISH HEGDE</v>
      </c>
      <c r="C59" s="23">
        <v>3</v>
      </c>
      <c r="D59" s="23"/>
      <c r="E59" s="23"/>
      <c r="F59" s="23">
        <v>2</v>
      </c>
      <c r="G59" s="23"/>
      <c r="H59" s="23">
        <v>5</v>
      </c>
      <c r="I59" s="23">
        <v>4</v>
      </c>
      <c r="J59" s="23">
        <v>7</v>
      </c>
      <c r="K59" s="23">
        <v>8</v>
      </c>
      <c r="L59" s="23"/>
      <c r="M59" s="23">
        <v>8</v>
      </c>
      <c r="N59" s="23">
        <v>14</v>
      </c>
      <c r="O59" s="119">
        <v>34</v>
      </c>
      <c r="P59" s="26">
        <f t="shared" si="1"/>
        <v>51</v>
      </c>
    </row>
    <row r="60" spans="1:16" s="13" customFormat="1" ht="15.75" x14ac:dyDescent="0.25">
      <c r="A60" s="88" t="str">
        <f>'1.1'!A60</f>
        <v>MB197646</v>
      </c>
      <c r="B60" s="118" t="str">
        <f>'1.1'!B60</f>
        <v>DIVYA MUGADUR</v>
      </c>
      <c r="C60" s="23">
        <v>5</v>
      </c>
      <c r="D60" s="23"/>
      <c r="E60" s="23"/>
      <c r="F60" s="23">
        <v>1</v>
      </c>
      <c r="G60" s="23">
        <v>5</v>
      </c>
      <c r="H60" s="23"/>
      <c r="I60" s="23">
        <v>4</v>
      </c>
      <c r="J60" s="23"/>
      <c r="K60" s="23">
        <v>8</v>
      </c>
      <c r="L60" s="23">
        <v>9</v>
      </c>
      <c r="M60" s="23">
        <v>8</v>
      </c>
      <c r="N60" s="23">
        <v>12</v>
      </c>
      <c r="O60" s="119">
        <v>40</v>
      </c>
      <c r="P60" s="26">
        <f t="shared" si="1"/>
        <v>52</v>
      </c>
    </row>
    <row r="61" spans="1:16" s="13" customFormat="1" ht="15.75" x14ac:dyDescent="0.25">
      <c r="A61" s="88" t="str">
        <f>'1.1'!A61</f>
        <v>MB197647</v>
      </c>
      <c r="B61" s="118" t="str">
        <f>'1.1'!B61</f>
        <v>DIVYASHREE R</v>
      </c>
      <c r="C61" s="23">
        <v>5</v>
      </c>
      <c r="D61" s="23">
        <v>5</v>
      </c>
      <c r="E61" s="23">
        <v>4</v>
      </c>
      <c r="F61" s="23">
        <v>5</v>
      </c>
      <c r="G61" s="23"/>
      <c r="H61" s="23"/>
      <c r="I61" s="23">
        <v>4</v>
      </c>
      <c r="J61" s="23">
        <v>7</v>
      </c>
      <c r="K61" s="23">
        <v>9</v>
      </c>
      <c r="L61" s="23"/>
      <c r="M61" s="23">
        <v>9</v>
      </c>
      <c r="N61" s="23">
        <v>13</v>
      </c>
      <c r="O61" s="119">
        <v>41</v>
      </c>
      <c r="P61" s="26">
        <f t="shared" si="1"/>
        <v>61</v>
      </c>
    </row>
    <row r="62" spans="1:16" s="13" customFormat="1" ht="15.75" x14ac:dyDescent="0.25">
      <c r="A62" s="88" t="str">
        <f>'1.1'!A62</f>
        <v>MB197648</v>
      </c>
      <c r="B62" s="118" t="str">
        <f>'1.1'!B62</f>
        <v>GANAPATI JANARDHAN BHAT</v>
      </c>
      <c r="C62" s="23"/>
      <c r="D62" s="23">
        <v>2</v>
      </c>
      <c r="E62" s="23">
        <v>1</v>
      </c>
      <c r="F62" s="23"/>
      <c r="G62" s="23"/>
      <c r="H62" s="23"/>
      <c r="I62" s="23">
        <v>2</v>
      </c>
      <c r="J62" s="23">
        <v>8</v>
      </c>
      <c r="K62" s="23"/>
      <c r="L62" s="23">
        <v>9</v>
      </c>
      <c r="M62" s="23">
        <v>7</v>
      </c>
      <c r="N62" s="23">
        <v>8</v>
      </c>
      <c r="O62" s="119">
        <v>41</v>
      </c>
      <c r="P62" s="26">
        <f t="shared" si="1"/>
        <v>37</v>
      </c>
    </row>
    <row r="63" spans="1:16" s="13" customFormat="1" ht="15.75" x14ac:dyDescent="0.25">
      <c r="A63" s="88" t="str">
        <f>'1.1'!A63</f>
        <v>MB197649</v>
      </c>
      <c r="B63" s="118" t="str">
        <f>'1.1'!B63</f>
        <v>GOWTHAM S M</v>
      </c>
      <c r="C63" s="23">
        <v>2</v>
      </c>
      <c r="D63" s="23">
        <v>5</v>
      </c>
      <c r="E63" s="23">
        <v>2</v>
      </c>
      <c r="F63" s="23">
        <v>5</v>
      </c>
      <c r="G63" s="23">
        <v>4</v>
      </c>
      <c r="H63" s="23">
        <v>2</v>
      </c>
      <c r="I63" s="23">
        <v>3</v>
      </c>
      <c r="J63" s="23">
        <v>8</v>
      </c>
      <c r="K63" s="23"/>
      <c r="L63" s="23">
        <v>8</v>
      </c>
      <c r="M63" s="23">
        <v>8</v>
      </c>
      <c r="N63" s="23"/>
      <c r="O63" s="119">
        <v>35</v>
      </c>
      <c r="P63" s="26">
        <f t="shared" si="1"/>
        <v>47</v>
      </c>
    </row>
    <row r="64" spans="1:16" s="13" customFormat="1" ht="15.75" x14ac:dyDescent="0.25">
      <c r="A64" s="88" t="str">
        <f>'1.1'!A64</f>
        <v>MB197650</v>
      </c>
      <c r="B64" s="118" t="str">
        <f>'1.1'!B64</f>
        <v>GREESHMA G M</v>
      </c>
      <c r="C64" s="23">
        <v>2</v>
      </c>
      <c r="D64" s="23">
        <v>1</v>
      </c>
      <c r="E64" s="23"/>
      <c r="F64" s="23">
        <v>4</v>
      </c>
      <c r="G64" s="23"/>
      <c r="H64" s="23"/>
      <c r="I64" s="23"/>
      <c r="J64" s="23"/>
      <c r="K64" s="23">
        <v>8</v>
      </c>
      <c r="L64" s="23">
        <v>7</v>
      </c>
      <c r="M64" s="23">
        <v>9</v>
      </c>
      <c r="N64" s="23">
        <v>13</v>
      </c>
      <c r="O64" s="119">
        <v>37</v>
      </c>
      <c r="P64" s="26">
        <f t="shared" si="1"/>
        <v>44</v>
      </c>
    </row>
    <row r="65" spans="1:16" s="13" customFormat="1" ht="15.75" x14ac:dyDescent="0.25">
      <c r="A65" s="88" t="str">
        <f>'1.1'!A65</f>
        <v>MB197651</v>
      </c>
      <c r="B65" s="118" t="str">
        <f>'1.1'!B65</f>
        <v>GUNJAN RAJ</v>
      </c>
      <c r="C65" s="23">
        <v>3</v>
      </c>
      <c r="D65" s="23">
        <v>5</v>
      </c>
      <c r="E65" s="23"/>
      <c r="F65" s="23">
        <v>2</v>
      </c>
      <c r="G65" s="23">
        <v>3</v>
      </c>
      <c r="H65" s="23"/>
      <c r="I65" s="23">
        <v>1</v>
      </c>
      <c r="J65" s="23">
        <v>8</v>
      </c>
      <c r="K65" s="23">
        <v>10</v>
      </c>
      <c r="L65" s="23"/>
      <c r="M65" s="23">
        <v>7</v>
      </c>
      <c r="N65" s="23">
        <v>2</v>
      </c>
      <c r="O65" s="119">
        <v>45</v>
      </c>
      <c r="P65" s="26">
        <f t="shared" si="1"/>
        <v>41</v>
      </c>
    </row>
    <row r="66" spans="1:16" s="13" customFormat="1" ht="15.75" x14ac:dyDescent="0.25">
      <c r="A66" s="88" t="str">
        <f>'1.1'!A66</f>
        <v>MB197652</v>
      </c>
      <c r="B66" s="118" t="str">
        <f>'1.1'!B66</f>
        <v>GURUPRASAD R</v>
      </c>
      <c r="C66" s="23"/>
      <c r="D66" s="23"/>
      <c r="E66" s="23">
        <v>3</v>
      </c>
      <c r="F66" s="23">
        <v>5</v>
      </c>
      <c r="G66" s="23">
        <v>5</v>
      </c>
      <c r="H66" s="23">
        <v>3</v>
      </c>
      <c r="I66" s="23">
        <v>3</v>
      </c>
      <c r="J66" s="23">
        <v>8</v>
      </c>
      <c r="K66" s="23">
        <v>7</v>
      </c>
      <c r="L66" s="23">
        <v>9</v>
      </c>
      <c r="M66" s="23"/>
      <c r="N66" s="23">
        <v>10</v>
      </c>
      <c r="O66" s="119">
        <v>44</v>
      </c>
      <c r="P66" s="26">
        <f t="shared" si="1"/>
        <v>53</v>
      </c>
    </row>
    <row r="67" spans="1:16" s="13" customFormat="1" ht="15.75" x14ac:dyDescent="0.25">
      <c r="A67" s="88" t="str">
        <f>'1.1'!A67</f>
        <v>MB197653</v>
      </c>
      <c r="B67" s="118" t="str">
        <f>'1.1'!B67</f>
        <v>HARSHA N DAS</v>
      </c>
      <c r="C67" s="23"/>
      <c r="D67" s="23"/>
      <c r="E67" s="23"/>
      <c r="F67" s="23">
        <v>2</v>
      </c>
      <c r="G67" s="23">
        <v>1</v>
      </c>
      <c r="H67" s="23">
        <v>4</v>
      </c>
      <c r="I67" s="23">
        <v>5</v>
      </c>
      <c r="J67" s="23">
        <v>7</v>
      </c>
      <c r="K67" s="23">
        <v>9</v>
      </c>
      <c r="L67" s="23">
        <v>8</v>
      </c>
      <c r="M67" s="23"/>
      <c r="N67" s="23">
        <v>14</v>
      </c>
      <c r="O67" s="119">
        <v>40</v>
      </c>
      <c r="P67" s="26">
        <f t="shared" si="1"/>
        <v>50</v>
      </c>
    </row>
    <row r="68" spans="1:16" s="13" customFormat="1" ht="15.75" x14ac:dyDescent="0.25">
      <c r="A68" s="88" t="str">
        <f>'1.1'!A68</f>
        <v>MB197654</v>
      </c>
      <c r="B68" s="118" t="str">
        <f>'1.1'!B68</f>
        <v>K KRISHNAPRASAD</v>
      </c>
      <c r="C68" s="23">
        <v>4</v>
      </c>
      <c r="D68" s="23"/>
      <c r="E68" s="23"/>
      <c r="F68" s="23">
        <v>4</v>
      </c>
      <c r="G68" s="23">
        <v>2</v>
      </c>
      <c r="H68" s="23">
        <v>4</v>
      </c>
      <c r="I68" s="23">
        <v>5</v>
      </c>
      <c r="J68" s="23">
        <v>8</v>
      </c>
      <c r="K68" s="23">
        <v>9</v>
      </c>
      <c r="L68" s="23">
        <v>7</v>
      </c>
      <c r="M68" s="23">
        <v>7</v>
      </c>
      <c r="N68" s="23">
        <v>12</v>
      </c>
      <c r="O68" s="119">
        <v>40</v>
      </c>
      <c r="P68" s="26">
        <f t="shared" si="1"/>
        <v>62</v>
      </c>
    </row>
    <row r="69" spans="1:16" s="13" customFormat="1" ht="15.75" x14ac:dyDescent="0.25">
      <c r="A69" s="88" t="str">
        <f>'1.1'!A69</f>
        <v>MB197655</v>
      </c>
      <c r="B69" s="118" t="str">
        <f>'1.1'!B69</f>
        <v>K R AKSHAY</v>
      </c>
      <c r="C69" s="23">
        <v>5</v>
      </c>
      <c r="D69" s="23">
        <v>1</v>
      </c>
      <c r="E69" s="23">
        <v>4</v>
      </c>
      <c r="F69" s="23"/>
      <c r="G69" s="23">
        <v>4</v>
      </c>
      <c r="H69" s="23"/>
      <c r="I69" s="23">
        <v>1</v>
      </c>
      <c r="J69" s="23">
        <v>9</v>
      </c>
      <c r="K69" s="23">
        <v>8</v>
      </c>
      <c r="L69" s="23"/>
      <c r="M69" s="23">
        <v>7</v>
      </c>
      <c r="N69" s="23">
        <v>14</v>
      </c>
      <c r="O69" s="119">
        <v>41</v>
      </c>
      <c r="P69" s="26">
        <f t="shared" si="1"/>
        <v>53</v>
      </c>
    </row>
    <row r="70" spans="1:16" s="13" customFormat="1" ht="15.75" x14ac:dyDescent="0.25">
      <c r="A70" s="88" t="str">
        <f>'1.1'!A70</f>
        <v>MB197656</v>
      </c>
      <c r="B70" s="118" t="str">
        <f>'1.1'!B70</f>
        <v>KAMBHAM HARSHITHA</v>
      </c>
      <c r="C70" s="23">
        <v>3</v>
      </c>
      <c r="D70" s="23"/>
      <c r="E70" s="23"/>
      <c r="F70" s="23">
        <v>2</v>
      </c>
      <c r="G70" s="23">
        <v>2</v>
      </c>
      <c r="H70" s="23">
        <v>3</v>
      </c>
      <c r="I70" s="23">
        <v>5</v>
      </c>
      <c r="J70" s="23">
        <v>7</v>
      </c>
      <c r="K70" s="23">
        <v>7</v>
      </c>
      <c r="L70" s="23">
        <v>9</v>
      </c>
      <c r="M70" s="23"/>
      <c r="N70" s="23">
        <v>12</v>
      </c>
      <c r="O70" s="119">
        <v>47</v>
      </c>
      <c r="P70" s="26">
        <f t="shared" si="1"/>
        <v>50</v>
      </c>
    </row>
    <row r="71" spans="1:16" s="13" customFormat="1" ht="15.75" x14ac:dyDescent="0.25">
      <c r="A71" s="88" t="str">
        <f>'1.1'!A71</f>
        <v>MB197657</v>
      </c>
      <c r="B71" s="118" t="str">
        <f>'1.1'!B71</f>
        <v>KARAN SK</v>
      </c>
      <c r="C71" s="23">
        <v>4</v>
      </c>
      <c r="D71" s="23"/>
      <c r="E71" s="23"/>
      <c r="F71" s="23">
        <v>3</v>
      </c>
      <c r="G71" s="23">
        <v>5</v>
      </c>
      <c r="H71" s="23">
        <v>2</v>
      </c>
      <c r="I71" s="23">
        <v>1</v>
      </c>
      <c r="J71" s="23"/>
      <c r="K71" s="23">
        <v>9</v>
      </c>
      <c r="L71" s="23">
        <v>7</v>
      </c>
      <c r="M71" s="23">
        <v>8</v>
      </c>
      <c r="N71" s="23">
        <v>12</v>
      </c>
      <c r="O71" s="119">
        <v>44</v>
      </c>
      <c r="P71" s="26">
        <f t="shared" si="1"/>
        <v>51</v>
      </c>
    </row>
    <row r="72" spans="1:16" s="13" customFormat="1" ht="15.75" x14ac:dyDescent="0.25">
      <c r="A72" s="88" t="str">
        <f>'1.1'!A72</f>
        <v>MB197658</v>
      </c>
      <c r="B72" s="118" t="str">
        <f>'1.1'!B72</f>
        <v>KARTHIK AV</v>
      </c>
      <c r="C72" s="23">
        <v>3</v>
      </c>
      <c r="D72" s="23">
        <v>2</v>
      </c>
      <c r="E72" s="23">
        <v>5</v>
      </c>
      <c r="F72" s="23"/>
      <c r="G72" s="23"/>
      <c r="H72" s="23">
        <v>5</v>
      </c>
      <c r="I72" s="23"/>
      <c r="J72" s="23"/>
      <c r="K72" s="23">
        <v>7</v>
      </c>
      <c r="L72" s="23">
        <v>7</v>
      </c>
      <c r="M72" s="23">
        <v>8</v>
      </c>
      <c r="N72" s="23">
        <v>14</v>
      </c>
      <c r="O72" s="119">
        <v>33</v>
      </c>
      <c r="P72" s="26">
        <f t="shared" si="1"/>
        <v>51</v>
      </c>
    </row>
    <row r="73" spans="1:16" s="13" customFormat="1" ht="15.75" x14ac:dyDescent="0.25">
      <c r="A73" s="88" t="str">
        <f>'1.1'!A73</f>
        <v>MB197659</v>
      </c>
      <c r="B73" s="118" t="str">
        <f>'1.1'!B73</f>
        <v>KARTHIK N D</v>
      </c>
      <c r="C73" s="23">
        <v>5</v>
      </c>
      <c r="D73" s="23">
        <v>4</v>
      </c>
      <c r="E73" s="23">
        <v>5</v>
      </c>
      <c r="F73" s="23"/>
      <c r="G73" s="23">
        <v>4</v>
      </c>
      <c r="H73" s="23">
        <v>5</v>
      </c>
      <c r="I73" s="23"/>
      <c r="J73" s="23">
        <v>8</v>
      </c>
      <c r="K73" s="23">
        <v>8</v>
      </c>
      <c r="L73" s="23"/>
      <c r="M73" s="23">
        <v>7</v>
      </c>
      <c r="N73" s="23">
        <v>14</v>
      </c>
      <c r="O73" s="119">
        <v>45</v>
      </c>
      <c r="P73" s="26">
        <f t="shared" si="1"/>
        <v>60</v>
      </c>
    </row>
    <row r="74" spans="1:16" s="13" customFormat="1" ht="15.75" x14ac:dyDescent="0.25">
      <c r="A74" s="88" t="str">
        <f>'1.1'!A74</f>
        <v>MB197660</v>
      </c>
      <c r="B74" s="118" t="str">
        <f>'1.1'!B74</f>
        <v>KEERTHAN KAMATH</v>
      </c>
      <c r="C74" s="23">
        <v>4</v>
      </c>
      <c r="D74" s="23">
        <v>1</v>
      </c>
      <c r="E74" s="23">
        <v>1</v>
      </c>
      <c r="F74" s="23">
        <v>5</v>
      </c>
      <c r="G74" s="23"/>
      <c r="H74" s="23"/>
      <c r="I74" s="23">
        <v>4</v>
      </c>
      <c r="J74" s="23">
        <v>7</v>
      </c>
      <c r="K74" s="23">
        <v>7</v>
      </c>
      <c r="L74" s="23"/>
      <c r="M74" s="23">
        <v>8</v>
      </c>
      <c r="N74" s="23">
        <v>6</v>
      </c>
      <c r="O74" s="119">
        <v>53</v>
      </c>
      <c r="P74" s="26">
        <f t="shared" si="1"/>
        <v>43</v>
      </c>
    </row>
    <row r="75" spans="1:16" s="13" customFormat="1" ht="15.75" x14ac:dyDescent="0.25">
      <c r="A75" s="88" t="str">
        <f>'1.1'!A75</f>
        <v>MB197661</v>
      </c>
      <c r="B75" s="118" t="str">
        <f>'1.1'!B75</f>
        <v>KEERTI</v>
      </c>
      <c r="C75" s="23"/>
      <c r="D75" s="23"/>
      <c r="E75" s="23">
        <v>5</v>
      </c>
      <c r="F75" s="23">
        <v>2</v>
      </c>
      <c r="G75" s="23"/>
      <c r="H75" s="23">
        <v>2</v>
      </c>
      <c r="I75" s="23">
        <v>2</v>
      </c>
      <c r="J75" s="23">
        <v>8</v>
      </c>
      <c r="K75" s="23">
        <v>8</v>
      </c>
      <c r="L75" s="23"/>
      <c r="M75" s="23">
        <v>7</v>
      </c>
      <c r="N75" s="23">
        <v>14</v>
      </c>
      <c r="O75" s="119">
        <v>42</v>
      </c>
      <c r="P75" s="26">
        <f t="shared" si="1"/>
        <v>48</v>
      </c>
    </row>
    <row r="76" spans="1:16" s="13" customFormat="1" ht="15.75" x14ac:dyDescent="0.25">
      <c r="A76" s="88" t="str">
        <f>'1.1'!A76</f>
        <v>MB197662</v>
      </c>
      <c r="B76" s="118" t="str">
        <f>'1.1'!B76</f>
        <v>KESHAV ADITYA</v>
      </c>
      <c r="C76" s="23"/>
      <c r="D76" s="23">
        <v>4</v>
      </c>
      <c r="E76" s="23"/>
      <c r="F76" s="23">
        <v>5</v>
      </c>
      <c r="G76" s="23"/>
      <c r="H76" s="23">
        <v>2</v>
      </c>
      <c r="I76" s="23">
        <v>3</v>
      </c>
      <c r="J76" s="23">
        <v>7</v>
      </c>
      <c r="K76" s="23"/>
      <c r="L76" s="23">
        <v>9</v>
      </c>
      <c r="M76" s="23">
        <v>8</v>
      </c>
      <c r="N76" s="23">
        <v>13</v>
      </c>
      <c r="O76" s="119">
        <v>39</v>
      </c>
      <c r="P76" s="26">
        <f t="shared" si="1"/>
        <v>51</v>
      </c>
    </row>
    <row r="77" spans="1:16" s="13" customFormat="1" ht="15.75" x14ac:dyDescent="0.25">
      <c r="A77" s="88" t="str">
        <f>'1.1'!A77</f>
        <v>MB197663</v>
      </c>
      <c r="B77" s="118" t="str">
        <f>'1.1'!B77</f>
        <v>KRITI SHUKLA</v>
      </c>
      <c r="C77" s="23">
        <v>5</v>
      </c>
      <c r="D77" s="23">
        <v>2</v>
      </c>
      <c r="E77" s="23"/>
      <c r="F77" s="23">
        <v>2</v>
      </c>
      <c r="G77" s="23"/>
      <c r="H77" s="23">
        <v>3</v>
      </c>
      <c r="I77" s="23">
        <v>2</v>
      </c>
      <c r="J77" s="23">
        <v>7</v>
      </c>
      <c r="K77" s="23">
        <v>9</v>
      </c>
      <c r="L77" s="23">
        <v>9</v>
      </c>
      <c r="M77" s="23">
        <v>7</v>
      </c>
      <c r="N77" s="23">
        <v>11</v>
      </c>
      <c r="O77" s="119">
        <v>38</v>
      </c>
      <c r="P77" s="26">
        <f t="shared" si="1"/>
        <v>57</v>
      </c>
    </row>
    <row r="78" spans="1:16" s="13" customFormat="1" ht="15.75" x14ac:dyDescent="0.25">
      <c r="A78" s="88" t="str">
        <f>'1.1'!A78</f>
        <v>MB197664</v>
      </c>
      <c r="B78" s="118" t="str">
        <f>'1.1'!B78</f>
        <v>KUBERANAND N</v>
      </c>
      <c r="C78" s="23">
        <v>3</v>
      </c>
      <c r="D78" s="23">
        <v>2</v>
      </c>
      <c r="E78" s="23">
        <v>5</v>
      </c>
      <c r="F78" s="23"/>
      <c r="G78" s="23">
        <v>3</v>
      </c>
      <c r="H78" s="23">
        <v>4</v>
      </c>
      <c r="I78" s="23">
        <v>4</v>
      </c>
      <c r="J78" s="23">
        <v>9</v>
      </c>
      <c r="K78" s="23">
        <v>7</v>
      </c>
      <c r="L78" s="23"/>
      <c r="M78" s="23"/>
      <c r="N78" s="23">
        <v>10</v>
      </c>
      <c r="O78" s="119">
        <v>40</v>
      </c>
      <c r="P78" s="26">
        <f t="shared" si="1"/>
        <v>47</v>
      </c>
    </row>
    <row r="79" spans="1:16" s="13" customFormat="1" ht="15.75" x14ac:dyDescent="0.25">
      <c r="A79" s="88" t="str">
        <f>'1.1'!A79</f>
        <v>MB197665</v>
      </c>
      <c r="B79" s="118" t="str">
        <f>'1.1'!B79</f>
        <v>LALITHA T V</v>
      </c>
      <c r="C79" s="23"/>
      <c r="D79" s="23">
        <v>4</v>
      </c>
      <c r="E79" s="23"/>
      <c r="F79" s="23">
        <v>4</v>
      </c>
      <c r="G79" s="23"/>
      <c r="H79" s="23">
        <v>5</v>
      </c>
      <c r="I79" s="23">
        <v>2</v>
      </c>
      <c r="J79" s="23">
        <v>7</v>
      </c>
      <c r="K79" s="23">
        <v>9</v>
      </c>
      <c r="L79" s="23">
        <v>9</v>
      </c>
      <c r="M79" s="23">
        <v>8</v>
      </c>
      <c r="N79" s="23">
        <v>13</v>
      </c>
      <c r="O79" s="119">
        <v>41</v>
      </c>
      <c r="P79" s="26">
        <f t="shared" si="1"/>
        <v>61</v>
      </c>
    </row>
    <row r="80" spans="1:16" s="13" customFormat="1" ht="15.75" x14ac:dyDescent="0.25">
      <c r="A80" s="88" t="str">
        <f>'1.1'!A80</f>
        <v>MB197666</v>
      </c>
      <c r="B80" s="118" t="str">
        <f>'1.1'!B80</f>
        <v>LATHASHREE S</v>
      </c>
      <c r="C80" s="23"/>
      <c r="D80" s="23">
        <v>2</v>
      </c>
      <c r="E80" s="23">
        <v>1</v>
      </c>
      <c r="F80" s="23">
        <v>5</v>
      </c>
      <c r="G80" s="23">
        <v>1</v>
      </c>
      <c r="H80" s="23">
        <v>2</v>
      </c>
      <c r="I80" s="23">
        <v>4</v>
      </c>
      <c r="J80" s="23">
        <v>7</v>
      </c>
      <c r="K80" s="23"/>
      <c r="L80" s="23">
        <v>8</v>
      </c>
      <c r="M80" s="23"/>
      <c r="N80" s="23">
        <v>12</v>
      </c>
      <c r="O80" s="119">
        <v>35</v>
      </c>
      <c r="P80" s="26">
        <f t="shared" ref="P80:P143" si="2">SUM(C80:N80)</f>
        <v>42</v>
      </c>
    </row>
    <row r="81" spans="1:16" s="13" customFormat="1" ht="15.75" x14ac:dyDescent="0.25">
      <c r="A81" s="88" t="str">
        <f>'1.1'!A81</f>
        <v>MB197667</v>
      </c>
      <c r="B81" s="118" t="str">
        <f>'1.1'!B81</f>
        <v>LAVANYA H</v>
      </c>
      <c r="C81" s="23"/>
      <c r="D81" s="23"/>
      <c r="E81" s="23">
        <v>3</v>
      </c>
      <c r="F81" s="23"/>
      <c r="G81" s="23">
        <v>4</v>
      </c>
      <c r="H81" s="23">
        <v>2</v>
      </c>
      <c r="I81" s="23">
        <v>1</v>
      </c>
      <c r="J81" s="23"/>
      <c r="K81" s="23">
        <v>7</v>
      </c>
      <c r="L81" s="23">
        <v>9</v>
      </c>
      <c r="M81" s="23">
        <v>8</v>
      </c>
      <c r="N81" s="23">
        <v>9</v>
      </c>
      <c r="O81" s="119">
        <v>39</v>
      </c>
      <c r="P81" s="26">
        <f t="shared" si="2"/>
        <v>43</v>
      </c>
    </row>
    <row r="82" spans="1:16" s="13" customFormat="1" ht="15.75" x14ac:dyDescent="0.25">
      <c r="A82" s="88" t="str">
        <f>'1.1'!A82</f>
        <v>MB197668</v>
      </c>
      <c r="B82" s="118" t="str">
        <f>'1.1'!B82</f>
        <v>LEELAVATI B THITE</v>
      </c>
      <c r="C82" s="23"/>
      <c r="D82" s="23">
        <v>4</v>
      </c>
      <c r="E82" s="23">
        <v>3</v>
      </c>
      <c r="F82" s="23">
        <v>2</v>
      </c>
      <c r="G82" s="23">
        <v>4</v>
      </c>
      <c r="H82" s="23"/>
      <c r="I82" s="23"/>
      <c r="J82" s="23">
        <v>9</v>
      </c>
      <c r="K82" s="23">
        <v>8</v>
      </c>
      <c r="L82" s="23">
        <v>9</v>
      </c>
      <c r="M82" s="23"/>
      <c r="N82" s="23">
        <v>10</v>
      </c>
      <c r="O82" s="119">
        <v>35</v>
      </c>
      <c r="P82" s="26">
        <f t="shared" si="2"/>
        <v>49</v>
      </c>
    </row>
    <row r="83" spans="1:16" s="13" customFormat="1" ht="15.75" x14ac:dyDescent="0.25">
      <c r="A83" s="88" t="str">
        <f>'1.1'!A83</f>
        <v>MB197669</v>
      </c>
      <c r="B83" s="118" t="str">
        <f>'1.1'!B83</f>
        <v>LEENA PARIK</v>
      </c>
      <c r="C83" s="23">
        <v>1</v>
      </c>
      <c r="D83" s="23"/>
      <c r="E83" s="23">
        <v>2</v>
      </c>
      <c r="F83" s="23"/>
      <c r="G83" s="23">
        <v>1</v>
      </c>
      <c r="H83" s="23">
        <v>4</v>
      </c>
      <c r="I83" s="23">
        <v>3</v>
      </c>
      <c r="J83" s="23"/>
      <c r="K83" s="23">
        <v>8</v>
      </c>
      <c r="L83" s="23">
        <v>8</v>
      </c>
      <c r="M83" s="23">
        <v>7</v>
      </c>
      <c r="N83" s="23">
        <v>12</v>
      </c>
      <c r="O83" s="119">
        <v>43</v>
      </c>
      <c r="P83" s="26">
        <f t="shared" si="2"/>
        <v>46</v>
      </c>
    </row>
    <row r="84" spans="1:16" s="13" customFormat="1" ht="15.75" x14ac:dyDescent="0.25">
      <c r="A84" s="88" t="str">
        <f>'1.1'!A84</f>
        <v>MB197670</v>
      </c>
      <c r="B84" s="118" t="str">
        <f>'1.1'!B84</f>
        <v>LINGRAJ PATIL</v>
      </c>
      <c r="C84" s="23">
        <v>3</v>
      </c>
      <c r="D84" s="23"/>
      <c r="E84" s="23">
        <v>5</v>
      </c>
      <c r="F84" s="23">
        <v>2</v>
      </c>
      <c r="G84" s="23">
        <v>4</v>
      </c>
      <c r="H84" s="23">
        <v>3</v>
      </c>
      <c r="I84" s="23"/>
      <c r="J84" s="23">
        <v>9</v>
      </c>
      <c r="K84" s="23">
        <v>7</v>
      </c>
      <c r="L84" s="23">
        <v>7</v>
      </c>
      <c r="M84" s="23"/>
      <c r="N84" s="23">
        <v>12</v>
      </c>
      <c r="O84" s="119">
        <v>35</v>
      </c>
      <c r="P84" s="26">
        <f t="shared" si="2"/>
        <v>52</v>
      </c>
    </row>
    <row r="85" spans="1:16" s="13" customFormat="1" ht="15.75" x14ac:dyDescent="0.25">
      <c r="A85" s="88" t="str">
        <f>'1.1'!A85</f>
        <v>MB197671</v>
      </c>
      <c r="B85" s="118" t="str">
        <f>'1.1'!B85</f>
        <v>LOKESH MG</v>
      </c>
      <c r="C85" s="23">
        <v>4</v>
      </c>
      <c r="D85" s="23">
        <v>2</v>
      </c>
      <c r="E85" s="23"/>
      <c r="F85" s="23">
        <v>4</v>
      </c>
      <c r="G85" s="23">
        <v>3</v>
      </c>
      <c r="H85" s="23">
        <v>3</v>
      </c>
      <c r="I85" s="23"/>
      <c r="J85" s="23">
        <v>10</v>
      </c>
      <c r="K85" s="23">
        <v>8</v>
      </c>
      <c r="L85" s="23">
        <v>8</v>
      </c>
      <c r="M85" s="23"/>
      <c r="N85" s="23">
        <v>12</v>
      </c>
      <c r="O85" s="119">
        <v>41</v>
      </c>
      <c r="P85" s="26">
        <f t="shared" si="2"/>
        <v>54</v>
      </c>
    </row>
    <row r="86" spans="1:16" s="13" customFormat="1" ht="15.75" x14ac:dyDescent="0.25">
      <c r="A86" s="88" t="str">
        <f>'1.1'!A86</f>
        <v>MB197672</v>
      </c>
      <c r="B86" s="118" t="str">
        <f>'1.1'!B86</f>
        <v>MAHESHA S</v>
      </c>
      <c r="C86" s="23"/>
      <c r="D86" s="23">
        <v>5</v>
      </c>
      <c r="E86" s="23">
        <v>5</v>
      </c>
      <c r="F86" s="23">
        <v>4</v>
      </c>
      <c r="G86" s="23">
        <v>5</v>
      </c>
      <c r="H86" s="23">
        <v>5</v>
      </c>
      <c r="I86" s="23"/>
      <c r="J86" s="23">
        <v>8</v>
      </c>
      <c r="K86" s="23">
        <v>9</v>
      </c>
      <c r="L86" s="23">
        <v>8</v>
      </c>
      <c r="M86" s="23"/>
      <c r="N86" s="23">
        <v>6</v>
      </c>
      <c r="O86" s="119">
        <v>35</v>
      </c>
      <c r="P86" s="26">
        <f t="shared" si="2"/>
        <v>55</v>
      </c>
    </row>
    <row r="87" spans="1:16" s="13" customFormat="1" ht="15.75" x14ac:dyDescent="0.25">
      <c r="A87" s="88" t="str">
        <f>'1.1'!A87</f>
        <v>MB197673</v>
      </c>
      <c r="B87" s="118" t="str">
        <f>'1.1'!B87</f>
        <v>MALAPATI JAIPAL REDDY</v>
      </c>
      <c r="C87" s="23">
        <v>2</v>
      </c>
      <c r="D87" s="23"/>
      <c r="E87" s="23">
        <v>4</v>
      </c>
      <c r="F87" s="23">
        <v>3</v>
      </c>
      <c r="G87" s="23">
        <v>3</v>
      </c>
      <c r="H87" s="23">
        <v>4</v>
      </c>
      <c r="I87" s="23"/>
      <c r="J87" s="23">
        <v>7</v>
      </c>
      <c r="K87" s="23"/>
      <c r="L87" s="23">
        <v>7</v>
      </c>
      <c r="M87" s="23">
        <v>7</v>
      </c>
      <c r="N87" s="23">
        <v>10</v>
      </c>
      <c r="O87" s="119">
        <v>39</v>
      </c>
      <c r="P87" s="26">
        <f t="shared" si="2"/>
        <v>47</v>
      </c>
    </row>
    <row r="88" spans="1:16" s="13" customFormat="1" ht="15.75" x14ac:dyDescent="0.25">
      <c r="A88" s="88" t="str">
        <f>'1.1'!A88</f>
        <v>MB197674</v>
      </c>
      <c r="B88" s="118" t="str">
        <f>'1.1'!B88</f>
        <v>MALLIKARJUN J</v>
      </c>
      <c r="C88" s="23">
        <v>5</v>
      </c>
      <c r="D88" s="23">
        <v>3</v>
      </c>
      <c r="E88" s="23">
        <v>4</v>
      </c>
      <c r="F88" s="23">
        <v>5</v>
      </c>
      <c r="G88" s="23"/>
      <c r="H88" s="23"/>
      <c r="I88" s="23">
        <v>4</v>
      </c>
      <c r="J88" s="23">
        <v>10</v>
      </c>
      <c r="K88" s="23">
        <v>7</v>
      </c>
      <c r="L88" s="23">
        <v>7</v>
      </c>
      <c r="M88" s="23"/>
      <c r="N88" s="23">
        <v>11</v>
      </c>
      <c r="O88" s="119">
        <v>34</v>
      </c>
      <c r="P88" s="26">
        <f t="shared" si="2"/>
        <v>56</v>
      </c>
    </row>
    <row r="89" spans="1:16" s="13" customFormat="1" ht="15.75" x14ac:dyDescent="0.25">
      <c r="A89" s="88" t="str">
        <f>'1.1'!A89</f>
        <v>MB197675</v>
      </c>
      <c r="B89" s="118" t="str">
        <f>'1.1'!B89</f>
        <v>MAMATHA</v>
      </c>
      <c r="C89" s="23"/>
      <c r="D89" s="23">
        <v>3</v>
      </c>
      <c r="E89" s="23"/>
      <c r="F89" s="23">
        <v>4</v>
      </c>
      <c r="G89" s="23">
        <v>5</v>
      </c>
      <c r="H89" s="23">
        <v>4</v>
      </c>
      <c r="I89" s="23">
        <v>2</v>
      </c>
      <c r="J89" s="23">
        <v>7</v>
      </c>
      <c r="K89" s="23">
        <v>9</v>
      </c>
      <c r="L89" s="23">
        <v>7</v>
      </c>
      <c r="M89" s="23"/>
      <c r="N89" s="23">
        <v>13</v>
      </c>
      <c r="O89" s="119">
        <v>42</v>
      </c>
      <c r="P89" s="26">
        <f t="shared" si="2"/>
        <v>54</v>
      </c>
    </row>
    <row r="90" spans="1:16" s="13" customFormat="1" ht="15.75" x14ac:dyDescent="0.25">
      <c r="A90" s="88" t="str">
        <f>'1.1'!A90</f>
        <v>MB197676</v>
      </c>
      <c r="B90" s="118" t="str">
        <f>'1.1'!B90</f>
        <v>MAMATHA BHASKAR GAONKAR</v>
      </c>
      <c r="C90" s="23"/>
      <c r="D90" s="23"/>
      <c r="E90" s="23"/>
      <c r="F90" s="23">
        <v>4</v>
      </c>
      <c r="G90" s="23">
        <v>5</v>
      </c>
      <c r="H90" s="23">
        <v>2</v>
      </c>
      <c r="I90" s="23">
        <v>3</v>
      </c>
      <c r="J90" s="23">
        <v>7</v>
      </c>
      <c r="K90" s="23">
        <v>8</v>
      </c>
      <c r="L90" s="23">
        <v>8</v>
      </c>
      <c r="M90" s="23"/>
      <c r="N90" s="23">
        <v>10</v>
      </c>
      <c r="O90" s="119">
        <v>41</v>
      </c>
      <c r="P90" s="26">
        <f t="shared" si="2"/>
        <v>47</v>
      </c>
    </row>
    <row r="91" spans="1:16" s="13" customFormat="1" ht="15.75" x14ac:dyDescent="0.25">
      <c r="A91" s="88" t="str">
        <f>'1.1'!A91</f>
        <v>MB197677</v>
      </c>
      <c r="B91" s="118" t="str">
        <f>'1.1'!B91</f>
        <v>MANOJ BASAPPA KATTI</v>
      </c>
      <c r="C91" s="23">
        <v>3</v>
      </c>
      <c r="D91" s="23"/>
      <c r="E91" s="23">
        <v>3</v>
      </c>
      <c r="F91" s="23">
        <v>2</v>
      </c>
      <c r="G91" s="23">
        <v>5</v>
      </c>
      <c r="H91" s="23"/>
      <c r="I91" s="23"/>
      <c r="J91" s="23">
        <v>7</v>
      </c>
      <c r="K91" s="23"/>
      <c r="L91" s="23">
        <v>10</v>
      </c>
      <c r="M91" s="23"/>
      <c r="N91" s="23">
        <v>11</v>
      </c>
      <c r="O91" s="119">
        <v>39</v>
      </c>
      <c r="P91" s="26">
        <f t="shared" si="2"/>
        <v>41</v>
      </c>
    </row>
    <row r="92" spans="1:16" s="13" customFormat="1" ht="15.75" x14ac:dyDescent="0.25">
      <c r="A92" s="88" t="str">
        <f>'1.1'!A92</f>
        <v>MB197678</v>
      </c>
      <c r="B92" s="118" t="str">
        <f>'1.1'!B92</f>
        <v>MEGHANA R T</v>
      </c>
      <c r="C92" s="23">
        <v>4</v>
      </c>
      <c r="D92" s="23">
        <v>3</v>
      </c>
      <c r="E92" s="23">
        <v>4</v>
      </c>
      <c r="F92" s="23"/>
      <c r="G92" s="23"/>
      <c r="H92" s="23">
        <v>3</v>
      </c>
      <c r="I92" s="23">
        <v>5</v>
      </c>
      <c r="J92" s="23"/>
      <c r="K92" s="23">
        <v>7</v>
      </c>
      <c r="L92" s="23">
        <v>7</v>
      </c>
      <c r="M92" s="23">
        <v>9</v>
      </c>
      <c r="N92" s="23">
        <v>3</v>
      </c>
      <c r="O92" s="119">
        <v>39</v>
      </c>
      <c r="P92" s="26">
        <f t="shared" si="2"/>
        <v>45</v>
      </c>
    </row>
    <row r="93" spans="1:16" s="13" customFormat="1" ht="15.75" x14ac:dyDescent="0.25">
      <c r="A93" s="88" t="str">
        <f>'1.1'!A93</f>
        <v>MB197679</v>
      </c>
      <c r="B93" s="118" t="str">
        <f>'1.1'!B93</f>
        <v>MOHAN R</v>
      </c>
      <c r="C93" s="23">
        <v>2</v>
      </c>
      <c r="D93" s="23">
        <v>4</v>
      </c>
      <c r="E93" s="23">
        <v>3</v>
      </c>
      <c r="F93" s="23"/>
      <c r="G93" s="23"/>
      <c r="H93" s="23">
        <v>2</v>
      </c>
      <c r="I93" s="23">
        <v>4</v>
      </c>
      <c r="J93" s="23">
        <v>7</v>
      </c>
      <c r="K93" s="23"/>
      <c r="L93" s="23">
        <v>8</v>
      </c>
      <c r="M93" s="23">
        <v>9</v>
      </c>
      <c r="N93" s="23">
        <v>11</v>
      </c>
      <c r="O93" s="119">
        <v>32</v>
      </c>
      <c r="P93" s="26">
        <f t="shared" si="2"/>
        <v>50</v>
      </c>
    </row>
    <row r="94" spans="1:16" s="13" customFormat="1" ht="15.75" x14ac:dyDescent="0.25">
      <c r="A94" s="88" t="str">
        <f>'1.1'!A94</f>
        <v>MB197680</v>
      </c>
      <c r="B94" s="118" t="str">
        <f>'1.1'!B94</f>
        <v>MOHD ZEESHAN ATHANI</v>
      </c>
      <c r="C94" s="23">
        <v>2</v>
      </c>
      <c r="D94" s="23">
        <v>3</v>
      </c>
      <c r="E94" s="23">
        <v>5</v>
      </c>
      <c r="F94" s="23">
        <v>4</v>
      </c>
      <c r="G94" s="23">
        <v>4</v>
      </c>
      <c r="H94" s="23"/>
      <c r="I94" s="23"/>
      <c r="J94" s="23">
        <v>10</v>
      </c>
      <c r="K94" s="23">
        <v>7</v>
      </c>
      <c r="L94" s="23">
        <v>9</v>
      </c>
      <c r="M94" s="23">
        <v>9</v>
      </c>
      <c r="N94" s="23">
        <v>11</v>
      </c>
      <c r="O94" s="119">
        <v>39</v>
      </c>
      <c r="P94" s="26">
        <f t="shared" si="2"/>
        <v>64</v>
      </c>
    </row>
    <row r="95" spans="1:16" s="13" customFormat="1" ht="15.75" x14ac:dyDescent="0.25">
      <c r="A95" s="88" t="str">
        <f>'1.1'!A95</f>
        <v>MB197681</v>
      </c>
      <c r="B95" s="118" t="str">
        <f>'1.1'!B95</f>
        <v>MUZAMMIL RIHAN</v>
      </c>
      <c r="C95" s="23">
        <v>3</v>
      </c>
      <c r="D95" s="23">
        <v>1</v>
      </c>
      <c r="E95" s="23">
        <v>2</v>
      </c>
      <c r="F95" s="23"/>
      <c r="G95" s="23"/>
      <c r="H95" s="23">
        <v>4</v>
      </c>
      <c r="I95" s="23">
        <v>4</v>
      </c>
      <c r="J95" s="23">
        <v>9</v>
      </c>
      <c r="K95" s="23">
        <v>9</v>
      </c>
      <c r="L95" s="23">
        <v>7</v>
      </c>
      <c r="M95" s="23">
        <v>7</v>
      </c>
      <c r="N95" s="23">
        <v>12</v>
      </c>
      <c r="O95" s="119">
        <v>39</v>
      </c>
      <c r="P95" s="26">
        <f t="shared" si="2"/>
        <v>58</v>
      </c>
    </row>
    <row r="96" spans="1:16" s="13" customFormat="1" ht="15.75" x14ac:dyDescent="0.25">
      <c r="A96" s="88" t="str">
        <f>'1.1'!A96</f>
        <v>MB197682</v>
      </c>
      <c r="B96" s="118" t="str">
        <f>'1.1'!B96</f>
        <v>N B GOWTAMI</v>
      </c>
      <c r="C96" s="23">
        <v>1</v>
      </c>
      <c r="D96" s="23">
        <v>2</v>
      </c>
      <c r="E96" s="23">
        <v>3</v>
      </c>
      <c r="F96" s="23">
        <v>5</v>
      </c>
      <c r="G96" s="23"/>
      <c r="H96" s="23"/>
      <c r="I96" s="23"/>
      <c r="J96" s="23">
        <v>8</v>
      </c>
      <c r="K96" s="23">
        <v>3</v>
      </c>
      <c r="L96" s="23">
        <v>8</v>
      </c>
      <c r="M96" s="23">
        <v>4</v>
      </c>
      <c r="N96" s="23">
        <v>10</v>
      </c>
      <c r="O96" s="119">
        <v>40</v>
      </c>
      <c r="P96" s="26">
        <f t="shared" si="2"/>
        <v>44</v>
      </c>
    </row>
    <row r="97" spans="1:16" s="13" customFormat="1" ht="15.75" x14ac:dyDescent="0.25">
      <c r="A97" s="88" t="str">
        <f>'1.1'!A97</f>
        <v>MB197683</v>
      </c>
      <c r="B97" s="118" t="str">
        <f>'1.1'!B97</f>
        <v>NAGASHREE UMESH K</v>
      </c>
      <c r="C97" s="23">
        <v>1</v>
      </c>
      <c r="D97" s="23">
        <v>5</v>
      </c>
      <c r="E97" s="23">
        <v>4</v>
      </c>
      <c r="F97" s="23"/>
      <c r="G97" s="23">
        <v>5</v>
      </c>
      <c r="H97" s="23">
        <v>2</v>
      </c>
      <c r="I97" s="23">
        <v>3</v>
      </c>
      <c r="J97" s="23"/>
      <c r="K97" s="23">
        <v>7</v>
      </c>
      <c r="L97" s="23">
        <v>9</v>
      </c>
      <c r="M97" s="23">
        <v>7</v>
      </c>
      <c r="N97" s="23">
        <v>14</v>
      </c>
      <c r="O97" s="119">
        <v>36</v>
      </c>
      <c r="P97" s="26">
        <f t="shared" si="2"/>
        <v>57</v>
      </c>
    </row>
    <row r="98" spans="1:16" s="13" customFormat="1" ht="15.75" x14ac:dyDescent="0.25">
      <c r="A98" s="88" t="str">
        <f>'1.1'!A98</f>
        <v>MB197684</v>
      </c>
      <c r="B98" s="118" t="str">
        <f>'1.1'!B98</f>
        <v>NAMRATA S KOTUR</v>
      </c>
      <c r="C98" s="23">
        <v>4</v>
      </c>
      <c r="D98" s="23">
        <v>2</v>
      </c>
      <c r="E98" s="23"/>
      <c r="F98" s="23"/>
      <c r="G98" s="23">
        <v>3</v>
      </c>
      <c r="H98" s="23"/>
      <c r="I98" s="23">
        <v>5</v>
      </c>
      <c r="J98" s="23">
        <v>7</v>
      </c>
      <c r="K98" s="23">
        <v>7</v>
      </c>
      <c r="L98" s="23">
        <v>7</v>
      </c>
      <c r="M98" s="23">
        <v>7</v>
      </c>
      <c r="N98" s="23">
        <v>10</v>
      </c>
      <c r="O98" s="119">
        <v>39</v>
      </c>
      <c r="P98" s="26">
        <f t="shared" si="2"/>
        <v>52</v>
      </c>
    </row>
    <row r="99" spans="1:16" s="13" customFormat="1" ht="15.75" x14ac:dyDescent="0.25">
      <c r="A99" s="88" t="str">
        <f>'1.1'!A99</f>
        <v>MB197685</v>
      </c>
      <c r="B99" s="118" t="str">
        <f>'1.1'!B99</f>
        <v>NARAHARI K K</v>
      </c>
      <c r="C99" s="23">
        <v>5</v>
      </c>
      <c r="D99" s="23">
        <v>3</v>
      </c>
      <c r="E99" s="23"/>
      <c r="F99" s="23"/>
      <c r="G99" s="23">
        <v>3</v>
      </c>
      <c r="H99" s="23"/>
      <c r="I99" s="23">
        <v>1</v>
      </c>
      <c r="J99" s="23"/>
      <c r="K99" s="23">
        <v>8</v>
      </c>
      <c r="L99" s="23">
        <v>9</v>
      </c>
      <c r="M99" s="23">
        <v>9</v>
      </c>
      <c r="N99" s="23">
        <v>11</v>
      </c>
      <c r="O99" s="119">
        <v>37</v>
      </c>
      <c r="P99" s="26">
        <f t="shared" si="2"/>
        <v>49</v>
      </c>
    </row>
    <row r="100" spans="1:16" s="13" customFormat="1" ht="15.75" x14ac:dyDescent="0.25">
      <c r="A100" s="88" t="str">
        <f>'1.1'!A100</f>
        <v>MB197686</v>
      </c>
      <c r="B100" s="118" t="str">
        <f>'1.1'!B100</f>
        <v>NIKHIL K</v>
      </c>
      <c r="C100" s="23">
        <v>1</v>
      </c>
      <c r="D100" s="23">
        <v>4</v>
      </c>
      <c r="E100" s="23"/>
      <c r="F100" s="23"/>
      <c r="G100" s="23">
        <v>2</v>
      </c>
      <c r="H100" s="23"/>
      <c r="I100" s="23">
        <v>5</v>
      </c>
      <c r="J100" s="23"/>
      <c r="K100" s="23">
        <v>8</v>
      </c>
      <c r="L100" s="23">
        <v>8</v>
      </c>
      <c r="M100" s="23">
        <v>8</v>
      </c>
      <c r="N100" s="23">
        <v>12</v>
      </c>
      <c r="O100" s="119">
        <v>36</v>
      </c>
      <c r="P100" s="26">
        <f t="shared" si="2"/>
        <v>48</v>
      </c>
    </row>
    <row r="101" spans="1:16" s="13" customFormat="1" ht="15.75" x14ac:dyDescent="0.25">
      <c r="A101" s="88" t="str">
        <f>'1.1'!A101</f>
        <v>MB197687</v>
      </c>
      <c r="B101" s="118" t="str">
        <f>'1.1'!B101</f>
        <v>NIKITA L</v>
      </c>
      <c r="C101" s="23">
        <v>2</v>
      </c>
      <c r="D101" s="23">
        <v>4</v>
      </c>
      <c r="E101" s="23">
        <v>2</v>
      </c>
      <c r="F101" s="23">
        <v>5</v>
      </c>
      <c r="G101" s="23">
        <v>4</v>
      </c>
      <c r="H101" s="23">
        <v>2</v>
      </c>
      <c r="I101" s="23"/>
      <c r="J101" s="23">
        <v>9</v>
      </c>
      <c r="K101" s="23">
        <v>7</v>
      </c>
      <c r="L101" s="23">
        <v>9</v>
      </c>
      <c r="M101" s="23"/>
      <c r="N101" s="23">
        <v>14</v>
      </c>
      <c r="O101" s="119">
        <v>38</v>
      </c>
      <c r="P101" s="26">
        <f t="shared" si="2"/>
        <v>58</v>
      </c>
    </row>
    <row r="102" spans="1:16" s="13" customFormat="1" ht="15.75" x14ac:dyDescent="0.25">
      <c r="A102" s="88" t="str">
        <f>'1.1'!A102</f>
        <v>MB197688</v>
      </c>
      <c r="B102" s="118" t="str">
        <f>'1.1'!B102</f>
        <v>NIKITA M</v>
      </c>
      <c r="C102" s="23"/>
      <c r="D102" s="23">
        <v>4</v>
      </c>
      <c r="E102" s="23">
        <v>5</v>
      </c>
      <c r="F102" s="23">
        <v>5</v>
      </c>
      <c r="G102" s="23">
        <v>4</v>
      </c>
      <c r="H102" s="23">
        <v>5</v>
      </c>
      <c r="I102" s="23"/>
      <c r="J102" s="23"/>
      <c r="K102" s="23">
        <v>9</v>
      </c>
      <c r="L102" s="23">
        <v>9</v>
      </c>
      <c r="M102" s="23">
        <v>7</v>
      </c>
      <c r="N102" s="23">
        <v>8</v>
      </c>
      <c r="O102" s="119">
        <v>39</v>
      </c>
      <c r="P102" s="26">
        <f t="shared" si="2"/>
        <v>56</v>
      </c>
    </row>
    <row r="103" spans="1:16" s="13" customFormat="1" ht="15.75" x14ac:dyDescent="0.25">
      <c r="A103" s="88" t="str">
        <f>'1.1'!A103</f>
        <v>MB197689</v>
      </c>
      <c r="B103" s="118" t="str">
        <f>'1.1'!B103</f>
        <v>NITHIN SHASHINDRAN</v>
      </c>
      <c r="C103" s="23"/>
      <c r="D103" s="23">
        <v>5</v>
      </c>
      <c r="E103" s="23">
        <v>5</v>
      </c>
      <c r="F103" s="23">
        <v>4</v>
      </c>
      <c r="G103" s="23">
        <v>5</v>
      </c>
      <c r="H103" s="23"/>
      <c r="I103" s="23"/>
      <c r="J103" s="23">
        <v>10</v>
      </c>
      <c r="K103" s="23">
        <v>9</v>
      </c>
      <c r="L103" s="23"/>
      <c r="M103" s="23">
        <v>9</v>
      </c>
      <c r="N103" s="23">
        <v>12</v>
      </c>
      <c r="O103" s="119">
        <v>35</v>
      </c>
      <c r="P103" s="26">
        <f t="shared" si="2"/>
        <v>59</v>
      </c>
    </row>
    <row r="104" spans="1:16" s="13" customFormat="1" ht="15.75" x14ac:dyDescent="0.25">
      <c r="A104" s="88" t="str">
        <f>'1.1'!A104</f>
        <v>MB197690</v>
      </c>
      <c r="B104" s="118" t="str">
        <f>'1.1'!B104</f>
        <v>NITHIN VARMA M</v>
      </c>
      <c r="C104" s="23">
        <v>2</v>
      </c>
      <c r="D104" s="23">
        <v>3</v>
      </c>
      <c r="E104" s="23">
        <v>3</v>
      </c>
      <c r="F104" s="23"/>
      <c r="G104" s="23">
        <v>4</v>
      </c>
      <c r="H104" s="23">
        <v>4</v>
      </c>
      <c r="I104" s="23"/>
      <c r="J104" s="23">
        <v>7</v>
      </c>
      <c r="K104" s="23">
        <v>8</v>
      </c>
      <c r="L104" s="23"/>
      <c r="M104" s="23">
        <v>7</v>
      </c>
      <c r="N104" s="23">
        <v>13</v>
      </c>
      <c r="O104" s="119">
        <v>42</v>
      </c>
      <c r="P104" s="26">
        <f t="shared" si="2"/>
        <v>51</v>
      </c>
    </row>
    <row r="105" spans="1:16" s="13" customFormat="1" ht="15.75" x14ac:dyDescent="0.25">
      <c r="A105" s="88" t="str">
        <f>'1.1'!A105</f>
        <v>MB197691</v>
      </c>
      <c r="B105" s="118" t="str">
        <f>'1.1'!B105</f>
        <v>P M AMARNATH</v>
      </c>
      <c r="C105" s="23">
        <v>4</v>
      </c>
      <c r="D105" s="23"/>
      <c r="E105" s="23"/>
      <c r="F105" s="23">
        <v>5</v>
      </c>
      <c r="G105" s="23">
        <v>4</v>
      </c>
      <c r="H105" s="23">
        <v>3</v>
      </c>
      <c r="I105" s="23">
        <v>2</v>
      </c>
      <c r="J105" s="23"/>
      <c r="K105" s="23">
        <v>8</v>
      </c>
      <c r="L105" s="23">
        <v>9</v>
      </c>
      <c r="M105" s="23">
        <v>7</v>
      </c>
      <c r="N105" s="23">
        <v>10</v>
      </c>
      <c r="O105" s="119">
        <v>34</v>
      </c>
      <c r="P105" s="26">
        <f t="shared" si="2"/>
        <v>52</v>
      </c>
    </row>
    <row r="106" spans="1:16" s="13" customFormat="1" ht="15.75" x14ac:dyDescent="0.25">
      <c r="A106" s="88" t="str">
        <f>'1.1'!A106</f>
        <v>MB197692</v>
      </c>
      <c r="B106" s="118" t="str">
        <f>'1.1'!B106</f>
        <v>POOJA L</v>
      </c>
      <c r="C106" s="23">
        <v>5</v>
      </c>
      <c r="D106" s="23">
        <v>5</v>
      </c>
      <c r="E106" s="23">
        <v>2</v>
      </c>
      <c r="F106" s="23"/>
      <c r="G106" s="23">
        <v>4</v>
      </c>
      <c r="H106" s="23"/>
      <c r="I106" s="23"/>
      <c r="J106" s="23">
        <v>7</v>
      </c>
      <c r="K106" s="23">
        <v>8</v>
      </c>
      <c r="L106" s="23"/>
      <c r="M106" s="23">
        <v>9</v>
      </c>
      <c r="N106" s="23">
        <v>14</v>
      </c>
      <c r="O106" s="119">
        <v>41</v>
      </c>
      <c r="P106" s="26">
        <f t="shared" si="2"/>
        <v>54</v>
      </c>
    </row>
    <row r="107" spans="1:16" s="13" customFormat="1" ht="15.75" x14ac:dyDescent="0.25">
      <c r="A107" s="88" t="str">
        <f>'1.1'!A107</f>
        <v>MB197693</v>
      </c>
      <c r="B107" s="118" t="str">
        <f>'1.1'!B107</f>
        <v>POOJA MALLAPPA PATIL</v>
      </c>
      <c r="C107" s="23"/>
      <c r="D107" s="23">
        <v>5</v>
      </c>
      <c r="E107" s="23">
        <v>5</v>
      </c>
      <c r="F107" s="23">
        <v>3</v>
      </c>
      <c r="G107" s="23">
        <v>4</v>
      </c>
      <c r="H107" s="23"/>
      <c r="I107" s="23">
        <v>5</v>
      </c>
      <c r="J107" s="23">
        <v>8</v>
      </c>
      <c r="K107" s="23">
        <v>8</v>
      </c>
      <c r="L107" s="23"/>
      <c r="M107" s="23">
        <v>9</v>
      </c>
      <c r="N107" s="23">
        <v>12</v>
      </c>
      <c r="O107" s="119">
        <v>41</v>
      </c>
      <c r="P107" s="26">
        <f t="shared" si="2"/>
        <v>59</v>
      </c>
    </row>
    <row r="108" spans="1:16" s="13" customFormat="1" ht="15.75" x14ac:dyDescent="0.25">
      <c r="A108" s="88" t="str">
        <f>'1.1'!A108</f>
        <v>MB197694</v>
      </c>
      <c r="B108" s="118" t="str">
        <f>'1.1'!B108</f>
        <v>POORNIMA D PATIL</v>
      </c>
      <c r="C108" s="23"/>
      <c r="D108" s="23">
        <v>4</v>
      </c>
      <c r="E108" s="23">
        <v>4</v>
      </c>
      <c r="F108" s="23">
        <v>5</v>
      </c>
      <c r="G108" s="23"/>
      <c r="H108" s="23">
        <v>4</v>
      </c>
      <c r="I108" s="23">
        <v>5</v>
      </c>
      <c r="J108" s="23">
        <v>7</v>
      </c>
      <c r="K108" s="23">
        <v>8</v>
      </c>
      <c r="L108" s="23"/>
      <c r="M108" s="23">
        <v>8</v>
      </c>
      <c r="N108" s="23">
        <v>10</v>
      </c>
      <c r="O108" s="119">
        <v>41</v>
      </c>
      <c r="P108" s="26">
        <f t="shared" si="2"/>
        <v>55</v>
      </c>
    </row>
    <row r="109" spans="1:16" s="13" customFormat="1" ht="15.75" x14ac:dyDescent="0.25">
      <c r="A109" s="88" t="str">
        <f>'1.1'!A109</f>
        <v>MB197695</v>
      </c>
      <c r="B109" s="118" t="str">
        <f>'1.1'!B109</f>
        <v>PRAJEETH A GOUTHAM</v>
      </c>
      <c r="C109" s="23"/>
      <c r="D109" s="23">
        <v>4</v>
      </c>
      <c r="E109" s="23">
        <v>5</v>
      </c>
      <c r="F109" s="23">
        <v>2</v>
      </c>
      <c r="G109" s="23">
        <v>4</v>
      </c>
      <c r="H109" s="23"/>
      <c r="I109" s="23"/>
      <c r="J109" s="23">
        <v>7</v>
      </c>
      <c r="K109" s="23"/>
      <c r="L109" s="23">
        <v>8</v>
      </c>
      <c r="M109" s="23">
        <v>7</v>
      </c>
      <c r="N109" s="23">
        <v>13</v>
      </c>
      <c r="O109" s="119">
        <v>39</v>
      </c>
      <c r="P109" s="26">
        <f t="shared" si="2"/>
        <v>50</v>
      </c>
    </row>
    <row r="110" spans="1:16" s="13" customFormat="1" ht="15.75" x14ac:dyDescent="0.25">
      <c r="A110" s="88" t="str">
        <f>'1.1'!A110</f>
        <v>MB197696</v>
      </c>
      <c r="B110" s="118" t="str">
        <f>'1.1'!B110</f>
        <v>PRAJNA PRAMANIK</v>
      </c>
      <c r="C110" s="23">
        <v>1</v>
      </c>
      <c r="D110" s="23"/>
      <c r="E110" s="23">
        <v>5</v>
      </c>
      <c r="F110" s="23"/>
      <c r="G110" s="23"/>
      <c r="H110" s="23">
        <v>5</v>
      </c>
      <c r="I110" s="23"/>
      <c r="J110" s="23">
        <v>8</v>
      </c>
      <c r="K110" s="23">
        <v>9</v>
      </c>
      <c r="L110" s="23"/>
      <c r="M110" s="23">
        <v>8</v>
      </c>
      <c r="N110" s="23">
        <v>12</v>
      </c>
      <c r="O110" s="119">
        <v>41</v>
      </c>
      <c r="P110" s="26">
        <f t="shared" si="2"/>
        <v>48</v>
      </c>
    </row>
    <row r="111" spans="1:16" s="13" customFormat="1" ht="15.75" x14ac:dyDescent="0.25">
      <c r="A111" s="88" t="str">
        <f>'1.1'!A111</f>
        <v>MB197697</v>
      </c>
      <c r="B111" s="118" t="str">
        <f>'1.1'!B111</f>
        <v>PRAJNA SHETTY</v>
      </c>
      <c r="C111" s="23">
        <v>2</v>
      </c>
      <c r="D111" s="23">
        <v>5</v>
      </c>
      <c r="E111" s="23">
        <v>5</v>
      </c>
      <c r="F111" s="23"/>
      <c r="G111" s="23"/>
      <c r="H111" s="23"/>
      <c r="I111" s="23">
        <v>4</v>
      </c>
      <c r="J111" s="23">
        <v>8</v>
      </c>
      <c r="K111" s="23"/>
      <c r="L111" s="23">
        <v>9</v>
      </c>
      <c r="M111" s="23">
        <v>9</v>
      </c>
      <c r="N111" s="23">
        <v>11</v>
      </c>
      <c r="O111" s="119">
        <v>38</v>
      </c>
      <c r="P111" s="26">
        <f t="shared" si="2"/>
        <v>53</v>
      </c>
    </row>
    <row r="112" spans="1:16" s="13" customFormat="1" ht="15.75" x14ac:dyDescent="0.25">
      <c r="A112" s="88" t="str">
        <f>'1.1'!A112</f>
        <v>MB197698</v>
      </c>
      <c r="B112" s="118" t="str">
        <f>'1.1'!B112</f>
        <v>PRANAV PRAMOD KUMAR</v>
      </c>
      <c r="C112" s="23">
        <v>5</v>
      </c>
      <c r="D112" s="23"/>
      <c r="E112" s="23"/>
      <c r="F112" s="23">
        <v>5</v>
      </c>
      <c r="G112" s="23">
        <v>2</v>
      </c>
      <c r="H112" s="23"/>
      <c r="I112" s="23">
        <v>4</v>
      </c>
      <c r="J112" s="23">
        <v>9</v>
      </c>
      <c r="K112" s="23"/>
      <c r="L112" s="23">
        <v>7</v>
      </c>
      <c r="M112" s="23">
        <v>7</v>
      </c>
      <c r="N112" s="23">
        <v>11</v>
      </c>
      <c r="O112" s="119">
        <v>40</v>
      </c>
      <c r="P112" s="26">
        <f t="shared" si="2"/>
        <v>50</v>
      </c>
    </row>
    <row r="113" spans="1:16" s="13" customFormat="1" ht="15.75" x14ac:dyDescent="0.25">
      <c r="A113" s="88" t="str">
        <f>'1.1'!A113</f>
        <v>MB197699</v>
      </c>
      <c r="B113" s="118" t="str">
        <f>'1.1'!B113</f>
        <v>PRATEEK BHAT</v>
      </c>
      <c r="C113" s="23">
        <v>4</v>
      </c>
      <c r="D113" s="23">
        <v>2</v>
      </c>
      <c r="E113" s="23">
        <v>5</v>
      </c>
      <c r="F113" s="23">
        <v>3</v>
      </c>
      <c r="G113" s="23"/>
      <c r="H113" s="23"/>
      <c r="I113" s="23">
        <v>5</v>
      </c>
      <c r="J113" s="23">
        <v>9</v>
      </c>
      <c r="K113" s="23">
        <v>7</v>
      </c>
      <c r="L113" s="23">
        <v>7</v>
      </c>
      <c r="M113" s="23"/>
      <c r="N113" s="23">
        <v>9</v>
      </c>
      <c r="O113" s="119">
        <v>33</v>
      </c>
      <c r="P113" s="26">
        <f t="shared" si="2"/>
        <v>51</v>
      </c>
    </row>
    <row r="114" spans="1:16" s="13" customFormat="1" ht="15.75" x14ac:dyDescent="0.25">
      <c r="A114" s="88" t="str">
        <f>'1.1'!A114</f>
        <v>MB197700</v>
      </c>
      <c r="B114" s="118" t="str">
        <f>'1.1'!B114</f>
        <v>PRATHIKSHA PAWAR C</v>
      </c>
      <c r="C114" s="23">
        <v>4</v>
      </c>
      <c r="D114" s="23">
        <v>4</v>
      </c>
      <c r="E114" s="23"/>
      <c r="F114" s="23">
        <v>2</v>
      </c>
      <c r="G114" s="23"/>
      <c r="H114" s="23">
        <v>2</v>
      </c>
      <c r="I114" s="23">
        <v>4</v>
      </c>
      <c r="J114" s="23">
        <v>8</v>
      </c>
      <c r="K114" s="23">
        <v>8</v>
      </c>
      <c r="L114" s="23">
        <v>7</v>
      </c>
      <c r="M114" s="23"/>
      <c r="N114" s="23">
        <v>14</v>
      </c>
      <c r="O114" s="119">
        <v>39</v>
      </c>
      <c r="P114" s="26">
        <f t="shared" si="2"/>
        <v>53</v>
      </c>
    </row>
    <row r="115" spans="1:16" s="13" customFormat="1" ht="15.75" x14ac:dyDescent="0.25">
      <c r="A115" s="88" t="str">
        <f>'1.1'!A115</f>
        <v>MB197701</v>
      </c>
      <c r="B115" s="118" t="str">
        <f>'1.1'!B115</f>
        <v>PRITHVI SHANKARANARAYANA HEGDE</v>
      </c>
      <c r="C115" s="23">
        <v>3</v>
      </c>
      <c r="D115" s="23"/>
      <c r="E115" s="23"/>
      <c r="F115" s="23">
        <v>3</v>
      </c>
      <c r="G115" s="23">
        <v>5</v>
      </c>
      <c r="H115" s="23">
        <v>3</v>
      </c>
      <c r="I115" s="23">
        <v>2</v>
      </c>
      <c r="J115" s="23">
        <v>7</v>
      </c>
      <c r="K115" s="23">
        <v>6</v>
      </c>
      <c r="L115" s="23">
        <v>8</v>
      </c>
      <c r="M115" s="23"/>
      <c r="N115" s="23">
        <v>14</v>
      </c>
      <c r="O115" s="119">
        <v>47</v>
      </c>
      <c r="P115" s="26">
        <f t="shared" si="2"/>
        <v>51</v>
      </c>
    </row>
    <row r="116" spans="1:16" s="13" customFormat="1" ht="15.75" x14ac:dyDescent="0.25">
      <c r="A116" s="88" t="str">
        <f>'1.1'!A116</f>
        <v>MB197702</v>
      </c>
      <c r="B116" s="118" t="str">
        <f>'1.1'!B116</f>
        <v>PRIYANKA V MURTHY</v>
      </c>
      <c r="C116" s="23">
        <v>4</v>
      </c>
      <c r="D116" s="23">
        <v>5</v>
      </c>
      <c r="E116" s="23"/>
      <c r="F116" s="23">
        <v>4</v>
      </c>
      <c r="G116" s="23"/>
      <c r="H116" s="23">
        <v>3</v>
      </c>
      <c r="I116" s="23">
        <v>4</v>
      </c>
      <c r="J116" s="23">
        <v>7</v>
      </c>
      <c r="K116" s="23">
        <v>8</v>
      </c>
      <c r="L116" s="23">
        <v>7</v>
      </c>
      <c r="M116" s="23"/>
      <c r="N116" s="23">
        <v>14</v>
      </c>
      <c r="O116" s="119">
        <v>50</v>
      </c>
      <c r="P116" s="26">
        <f t="shared" si="2"/>
        <v>56</v>
      </c>
    </row>
    <row r="117" spans="1:16" s="13" customFormat="1" ht="15.75" x14ac:dyDescent="0.25">
      <c r="A117" s="88" t="str">
        <f>'1.1'!A117</f>
        <v>MB197703</v>
      </c>
      <c r="B117" s="118" t="str">
        <f>'1.1'!B117</f>
        <v>PRIYASHREE S</v>
      </c>
      <c r="C117" s="23">
        <v>3</v>
      </c>
      <c r="D117" s="23">
        <v>5</v>
      </c>
      <c r="E117" s="23">
        <v>4</v>
      </c>
      <c r="F117" s="23">
        <v>4</v>
      </c>
      <c r="G117" s="23"/>
      <c r="H117" s="23">
        <v>5</v>
      </c>
      <c r="I117" s="23"/>
      <c r="J117" s="23">
        <v>9</v>
      </c>
      <c r="K117" s="23">
        <v>8</v>
      </c>
      <c r="L117" s="23">
        <v>8</v>
      </c>
      <c r="M117" s="23"/>
      <c r="N117" s="23">
        <v>8</v>
      </c>
      <c r="O117" s="119">
        <v>41</v>
      </c>
      <c r="P117" s="26">
        <f t="shared" si="2"/>
        <v>54</v>
      </c>
    </row>
    <row r="118" spans="1:16" s="13" customFormat="1" ht="15.75" x14ac:dyDescent="0.25">
      <c r="A118" s="88" t="str">
        <f>'1.1'!A118</f>
        <v>MB197704</v>
      </c>
      <c r="B118" s="118" t="str">
        <f>'1.1'!B118</f>
        <v>PUSHPA PRANITHA T</v>
      </c>
      <c r="C118" s="23">
        <v>3</v>
      </c>
      <c r="D118" s="23"/>
      <c r="E118" s="23">
        <v>3</v>
      </c>
      <c r="F118" s="23"/>
      <c r="G118" s="23">
        <v>4</v>
      </c>
      <c r="H118" s="23">
        <v>5</v>
      </c>
      <c r="I118" s="23">
        <v>3</v>
      </c>
      <c r="J118" s="23"/>
      <c r="K118" s="23">
        <v>9</v>
      </c>
      <c r="L118" s="23">
        <v>8</v>
      </c>
      <c r="M118" s="23">
        <v>9</v>
      </c>
      <c r="N118" s="23">
        <v>10</v>
      </c>
      <c r="O118" s="119">
        <v>42</v>
      </c>
      <c r="P118" s="26">
        <f t="shared" si="2"/>
        <v>54</v>
      </c>
    </row>
    <row r="119" spans="1:16" s="13" customFormat="1" ht="15.75" x14ac:dyDescent="0.25">
      <c r="A119" s="88" t="str">
        <f>'1.1'!A119</f>
        <v>MB197705</v>
      </c>
      <c r="B119" s="118" t="str">
        <f>'1.1'!B119</f>
        <v>R N ROHIT</v>
      </c>
      <c r="C119" s="23"/>
      <c r="D119" s="23">
        <v>3</v>
      </c>
      <c r="E119" s="23">
        <v>2</v>
      </c>
      <c r="F119" s="23">
        <v>5</v>
      </c>
      <c r="G119" s="23">
        <v>3</v>
      </c>
      <c r="H119" s="23"/>
      <c r="I119" s="23">
        <v>2</v>
      </c>
      <c r="J119" s="23">
        <v>8</v>
      </c>
      <c r="K119" s="23">
        <v>9</v>
      </c>
      <c r="L119" s="23"/>
      <c r="M119" s="23">
        <v>8</v>
      </c>
      <c r="N119" s="23">
        <v>13</v>
      </c>
      <c r="O119" s="119">
        <v>47</v>
      </c>
      <c r="P119" s="26">
        <f t="shared" si="2"/>
        <v>53</v>
      </c>
    </row>
    <row r="120" spans="1:16" s="13" customFormat="1" ht="15.75" x14ac:dyDescent="0.25">
      <c r="A120" s="88" t="str">
        <f>'1.1'!A120</f>
        <v>MB197706</v>
      </c>
      <c r="B120" s="118" t="str">
        <f>'1.1'!B120</f>
        <v>RAHUL JADHAV M</v>
      </c>
      <c r="C120" s="23"/>
      <c r="D120" s="23">
        <v>4</v>
      </c>
      <c r="E120" s="23">
        <v>5</v>
      </c>
      <c r="F120" s="23">
        <v>5</v>
      </c>
      <c r="G120" s="23">
        <v>4</v>
      </c>
      <c r="H120" s="23">
        <v>5</v>
      </c>
      <c r="I120" s="23"/>
      <c r="J120" s="23">
        <v>9</v>
      </c>
      <c r="K120" s="23"/>
      <c r="L120" s="23">
        <v>7</v>
      </c>
      <c r="M120" s="23">
        <v>8</v>
      </c>
      <c r="N120" s="23">
        <v>12</v>
      </c>
      <c r="O120" s="119">
        <v>43</v>
      </c>
      <c r="P120" s="26">
        <f t="shared" si="2"/>
        <v>59</v>
      </c>
    </row>
    <row r="121" spans="1:16" s="13" customFormat="1" ht="15.75" x14ac:dyDescent="0.25">
      <c r="A121" s="88" t="str">
        <f>'1.1'!A121</f>
        <v>MB197707</v>
      </c>
      <c r="B121" s="118" t="str">
        <f>'1.1'!B121</f>
        <v>RAHUL NAIR H</v>
      </c>
      <c r="C121" s="23"/>
      <c r="D121" s="23"/>
      <c r="E121" s="23">
        <v>3</v>
      </c>
      <c r="F121" s="23">
        <v>5</v>
      </c>
      <c r="G121" s="23">
        <v>4</v>
      </c>
      <c r="H121" s="23"/>
      <c r="I121" s="23">
        <v>3</v>
      </c>
      <c r="J121" s="23"/>
      <c r="K121" s="23">
        <v>8</v>
      </c>
      <c r="L121" s="23">
        <v>9</v>
      </c>
      <c r="M121" s="23">
        <v>9</v>
      </c>
      <c r="N121" s="23">
        <v>11</v>
      </c>
      <c r="O121" s="119">
        <v>45</v>
      </c>
      <c r="P121" s="26">
        <f t="shared" si="2"/>
        <v>52</v>
      </c>
    </row>
    <row r="122" spans="1:16" s="13" customFormat="1" ht="15.75" x14ac:dyDescent="0.25">
      <c r="A122" s="88" t="str">
        <f>'1.1'!A122</f>
        <v>MB197708</v>
      </c>
      <c r="B122" s="118" t="str">
        <f>'1.1'!B122</f>
        <v>RAJATH S</v>
      </c>
      <c r="C122" s="23">
        <v>2</v>
      </c>
      <c r="D122" s="23"/>
      <c r="E122" s="23">
        <v>4</v>
      </c>
      <c r="F122" s="23">
        <v>3</v>
      </c>
      <c r="G122" s="23">
        <v>2</v>
      </c>
      <c r="H122" s="23">
        <v>2</v>
      </c>
      <c r="I122" s="23"/>
      <c r="J122" s="23">
        <v>9</v>
      </c>
      <c r="K122" s="23"/>
      <c r="L122" s="23">
        <v>7</v>
      </c>
      <c r="M122" s="23">
        <v>7</v>
      </c>
      <c r="N122" s="23">
        <v>10</v>
      </c>
      <c r="O122" s="119">
        <v>49</v>
      </c>
      <c r="P122" s="26">
        <f t="shared" si="2"/>
        <v>46</v>
      </c>
    </row>
    <row r="123" spans="1:16" s="13" customFormat="1" ht="15.75" x14ac:dyDescent="0.25">
      <c r="A123" s="88" t="str">
        <f>'1.1'!A123</f>
        <v>MB197709</v>
      </c>
      <c r="B123" s="118" t="str">
        <f>'1.1'!B123</f>
        <v>RAKSHITH P S</v>
      </c>
      <c r="C123" s="23">
        <v>3</v>
      </c>
      <c r="D123" s="23"/>
      <c r="E123" s="23">
        <v>5</v>
      </c>
      <c r="F123" s="23">
        <v>2</v>
      </c>
      <c r="G123" s="23"/>
      <c r="H123" s="23"/>
      <c r="I123" s="23">
        <v>5</v>
      </c>
      <c r="J123" s="23">
        <v>8</v>
      </c>
      <c r="K123" s="23"/>
      <c r="L123" s="23">
        <v>7</v>
      </c>
      <c r="M123" s="23">
        <v>8</v>
      </c>
      <c r="N123" s="23">
        <v>13</v>
      </c>
      <c r="O123" s="119">
        <v>44</v>
      </c>
      <c r="P123" s="26">
        <f t="shared" si="2"/>
        <v>51</v>
      </c>
    </row>
    <row r="124" spans="1:16" s="13" customFormat="1" ht="15.75" x14ac:dyDescent="0.25">
      <c r="A124" s="88" t="str">
        <f>'1.1'!A124</f>
        <v>MB197710</v>
      </c>
      <c r="B124" s="118" t="str">
        <f>'1.1'!B124</f>
        <v>RAMYA R</v>
      </c>
      <c r="C124" s="23">
        <v>5</v>
      </c>
      <c r="D124" s="23"/>
      <c r="E124" s="23"/>
      <c r="F124" s="23">
        <v>4</v>
      </c>
      <c r="G124" s="23">
        <v>3</v>
      </c>
      <c r="H124" s="23">
        <v>3</v>
      </c>
      <c r="I124" s="23">
        <v>5</v>
      </c>
      <c r="J124" s="23">
        <v>8</v>
      </c>
      <c r="K124" s="23"/>
      <c r="L124" s="23">
        <v>7</v>
      </c>
      <c r="M124" s="23">
        <v>9</v>
      </c>
      <c r="N124" s="23">
        <v>12</v>
      </c>
      <c r="O124" s="119">
        <v>45</v>
      </c>
      <c r="P124" s="26">
        <f t="shared" si="2"/>
        <v>56</v>
      </c>
    </row>
    <row r="125" spans="1:16" s="13" customFormat="1" ht="15.75" x14ac:dyDescent="0.25">
      <c r="A125" s="88" t="str">
        <f>'1.1'!A125</f>
        <v>MB197711</v>
      </c>
      <c r="B125" s="118" t="str">
        <f>'1.1'!B125</f>
        <v>RANJITH M N</v>
      </c>
      <c r="C125" s="23"/>
      <c r="D125" s="23"/>
      <c r="E125" s="23">
        <v>3</v>
      </c>
      <c r="F125" s="23">
        <v>4</v>
      </c>
      <c r="G125" s="23">
        <v>2</v>
      </c>
      <c r="H125" s="23"/>
      <c r="I125" s="23">
        <v>5</v>
      </c>
      <c r="J125" s="23">
        <v>7</v>
      </c>
      <c r="K125" s="23">
        <v>7</v>
      </c>
      <c r="L125" s="23">
        <v>8</v>
      </c>
      <c r="M125" s="23"/>
      <c r="N125" s="23">
        <v>9</v>
      </c>
      <c r="O125" s="119">
        <v>40</v>
      </c>
      <c r="P125" s="26">
        <f t="shared" si="2"/>
        <v>45</v>
      </c>
    </row>
    <row r="126" spans="1:16" s="13" customFormat="1" ht="15.75" x14ac:dyDescent="0.25">
      <c r="A126" s="88" t="str">
        <f>'1.1'!A126</f>
        <v>MB197712</v>
      </c>
      <c r="B126" s="118" t="str">
        <f>'1.1'!B126</f>
        <v>RASHMI</v>
      </c>
      <c r="C126" s="23">
        <v>2</v>
      </c>
      <c r="D126" s="23"/>
      <c r="E126" s="23">
        <v>3</v>
      </c>
      <c r="F126" s="23">
        <v>2</v>
      </c>
      <c r="G126" s="23">
        <v>5</v>
      </c>
      <c r="H126" s="23">
        <v>4</v>
      </c>
      <c r="I126" s="23">
        <v>4</v>
      </c>
      <c r="J126" s="23"/>
      <c r="K126" s="23">
        <v>7</v>
      </c>
      <c r="L126" s="23">
        <v>8</v>
      </c>
      <c r="M126" s="23">
        <v>8</v>
      </c>
      <c r="N126" s="23">
        <v>11</v>
      </c>
      <c r="O126" s="119">
        <v>44</v>
      </c>
      <c r="P126" s="26">
        <f t="shared" si="2"/>
        <v>54</v>
      </c>
    </row>
    <row r="127" spans="1:16" s="13" customFormat="1" ht="15.75" x14ac:dyDescent="0.25">
      <c r="A127" s="88" t="str">
        <f>'1.1'!A127</f>
        <v>MB197713</v>
      </c>
      <c r="B127" s="118" t="str">
        <f>'1.1'!B127</f>
        <v>RESHMA SUBRAY HEGDE</v>
      </c>
      <c r="C127" s="23">
        <v>4</v>
      </c>
      <c r="D127" s="23">
        <v>4</v>
      </c>
      <c r="E127" s="23">
        <v>4</v>
      </c>
      <c r="F127" s="23">
        <v>4</v>
      </c>
      <c r="G127" s="23">
        <v>5</v>
      </c>
      <c r="H127" s="23">
        <v>5</v>
      </c>
      <c r="I127" s="23">
        <v>3</v>
      </c>
      <c r="J127" s="23">
        <v>7</v>
      </c>
      <c r="K127" s="23">
        <v>7</v>
      </c>
      <c r="L127" s="23"/>
      <c r="M127" s="23">
        <v>8</v>
      </c>
      <c r="N127" s="23">
        <v>12</v>
      </c>
      <c r="O127" s="119">
        <v>50</v>
      </c>
      <c r="P127" s="26">
        <f t="shared" si="2"/>
        <v>63</v>
      </c>
    </row>
    <row r="128" spans="1:16" s="13" customFormat="1" ht="15.75" x14ac:dyDescent="0.25">
      <c r="A128" s="88" t="str">
        <f>'1.1'!A128</f>
        <v>MB197714</v>
      </c>
      <c r="B128" s="118" t="str">
        <f>'1.1'!B128</f>
        <v>S PAVAN KUMAR</v>
      </c>
      <c r="C128" s="23"/>
      <c r="D128" s="23">
        <v>5</v>
      </c>
      <c r="E128" s="23">
        <v>2</v>
      </c>
      <c r="F128" s="23"/>
      <c r="G128" s="23">
        <v>2</v>
      </c>
      <c r="H128" s="23">
        <v>2</v>
      </c>
      <c r="I128" s="23">
        <v>4</v>
      </c>
      <c r="J128" s="23">
        <v>8</v>
      </c>
      <c r="K128" s="23">
        <v>7</v>
      </c>
      <c r="L128" s="23">
        <v>7</v>
      </c>
      <c r="M128" s="23"/>
      <c r="N128" s="23">
        <v>12</v>
      </c>
      <c r="O128" s="119">
        <v>40</v>
      </c>
      <c r="P128" s="26">
        <f t="shared" si="2"/>
        <v>49</v>
      </c>
    </row>
    <row r="129" spans="1:16" s="13" customFormat="1" ht="15.75" x14ac:dyDescent="0.25">
      <c r="A129" s="88" t="str">
        <f>'1.1'!A129</f>
        <v>MB197715</v>
      </c>
      <c r="B129" s="118" t="str">
        <f>'1.1'!B129</f>
        <v>S RAJASHRI</v>
      </c>
      <c r="C129" s="23">
        <v>5</v>
      </c>
      <c r="D129" s="23">
        <v>3</v>
      </c>
      <c r="E129" s="23">
        <v>3</v>
      </c>
      <c r="F129" s="23"/>
      <c r="G129" s="23"/>
      <c r="H129" s="23">
        <v>4</v>
      </c>
      <c r="I129" s="23"/>
      <c r="J129" s="23"/>
      <c r="K129" s="23">
        <v>9</v>
      </c>
      <c r="L129" s="23">
        <v>8</v>
      </c>
      <c r="M129" s="23">
        <v>7</v>
      </c>
      <c r="N129" s="23">
        <v>10</v>
      </c>
      <c r="O129" s="119">
        <v>40</v>
      </c>
      <c r="P129" s="26">
        <f t="shared" si="2"/>
        <v>49</v>
      </c>
    </row>
    <row r="130" spans="1:16" s="13" customFormat="1" ht="15.75" x14ac:dyDescent="0.25">
      <c r="A130" s="88" t="str">
        <f>'1.1'!A130</f>
        <v>MB197716</v>
      </c>
      <c r="B130" s="118" t="str">
        <f>'1.1'!B130</f>
        <v>SAGAR MURLIDHAR DESAI</v>
      </c>
      <c r="C130" s="23">
        <v>5</v>
      </c>
      <c r="D130" s="23"/>
      <c r="E130" s="23">
        <v>2</v>
      </c>
      <c r="F130" s="23">
        <v>5</v>
      </c>
      <c r="G130" s="23">
        <v>3</v>
      </c>
      <c r="H130" s="23"/>
      <c r="I130" s="23">
        <v>4</v>
      </c>
      <c r="J130" s="23">
        <v>9</v>
      </c>
      <c r="K130" s="23"/>
      <c r="L130" s="23">
        <v>9</v>
      </c>
      <c r="M130" s="23">
        <v>7</v>
      </c>
      <c r="N130" s="23">
        <v>11</v>
      </c>
      <c r="O130" s="119">
        <v>45</v>
      </c>
      <c r="P130" s="26">
        <f t="shared" si="2"/>
        <v>55</v>
      </c>
    </row>
    <row r="131" spans="1:16" s="13" customFormat="1" ht="15.75" x14ac:dyDescent="0.25">
      <c r="A131" s="88" t="str">
        <f>'1.1'!A131</f>
        <v>MB197717</v>
      </c>
      <c r="B131" s="118" t="str">
        <f>'1.1'!B131</f>
        <v>SAHANA S GAONKAR</v>
      </c>
      <c r="C131" s="23">
        <v>2</v>
      </c>
      <c r="D131" s="23">
        <v>2</v>
      </c>
      <c r="E131" s="23">
        <v>2</v>
      </c>
      <c r="F131" s="23"/>
      <c r="G131" s="23"/>
      <c r="H131" s="23"/>
      <c r="I131" s="23">
        <v>2</v>
      </c>
      <c r="J131" s="23">
        <v>8</v>
      </c>
      <c r="K131" s="23">
        <v>8</v>
      </c>
      <c r="L131" s="23"/>
      <c r="M131" s="23">
        <v>7</v>
      </c>
      <c r="N131" s="23">
        <v>12</v>
      </c>
      <c r="O131" s="119">
        <v>49</v>
      </c>
      <c r="P131" s="26">
        <f t="shared" si="2"/>
        <v>43</v>
      </c>
    </row>
    <row r="132" spans="1:16" s="13" customFormat="1" ht="15.75" x14ac:dyDescent="0.25">
      <c r="A132" s="88" t="str">
        <f>'1.1'!A132</f>
        <v>MB197718</v>
      </c>
      <c r="B132" s="118" t="str">
        <f>'1.1'!B132</f>
        <v>SAINATH VINAYAK KULKARNI</v>
      </c>
      <c r="C132" s="23">
        <v>3</v>
      </c>
      <c r="D132" s="23">
        <v>3</v>
      </c>
      <c r="E132" s="23"/>
      <c r="F132" s="23">
        <v>3</v>
      </c>
      <c r="G132" s="23">
        <v>5</v>
      </c>
      <c r="H132" s="23">
        <v>4</v>
      </c>
      <c r="I132" s="23"/>
      <c r="J132" s="23">
        <v>7</v>
      </c>
      <c r="K132" s="23">
        <v>8</v>
      </c>
      <c r="L132" s="23">
        <v>9</v>
      </c>
      <c r="M132" s="23"/>
      <c r="N132" s="23">
        <v>12</v>
      </c>
      <c r="O132" s="119">
        <v>31</v>
      </c>
      <c r="P132" s="26">
        <f t="shared" si="2"/>
        <v>54</v>
      </c>
    </row>
    <row r="133" spans="1:16" s="13" customFormat="1" ht="15.75" x14ac:dyDescent="0.25">
      <c r="A133" s="88" t="str">
        <f>'1.1'!A133</f>
        <v>MB197719</v>
      </c>
      <c r="B133" s="118" t="str">
        <f>'1.1'!B133</f>
        <v>SALMAN PASHA</v>
      </c>
      <c r="C133" s="23">
        <v>4</v>
      </c>
      <c r="D133" s="23"/>
      <c r="E133" s="23">
        <v>3</v>
      </c>
      <c r="F133" s="23">
        <v>4</v>
      </c>
      <c r="G133" s="23">
        <v>3</v>
      </c>
      <c r="H133" s="23">
        <v>5</v>
      </c>
      <c r="I133" s="23"/>
      <c r="J133" s="23">
        <v>10</v>
      </c>
      <c r="K133" s="23"/>
      <c r="L133" s="23">
        <v>9</v>
      </c>
      <c r="M133" s="23">
        <v>9</v>
      </c>
      <c r="N133" s="23">
        <v>8</v>
      </c>
      <c r="O133" s="119">
        <v>45</v>
      </c>
      <c r="P133" s="26">
        <f t="shared" si="2"/>
        <v>55</v>
      </c>
    </row>
    <row r="134" spans="1:16" s="13" customFormat="1" ht="15.75" x14ac:dyDescent="0.25">
      <c r="A134" s="88" t="str">
        <f>'1.1'!A134</f>
        <v>MB197720</v>
      </c>
      <c r="B134" s="118" t="str">
        <f>'1.1'!B134</f>
        <v>SAMARTH M</v>
      </c>
      <c r="C134" s="23">
        <v>5</v>
      </c>
      <c r="D134" s="23">
        <v>5</v>
      </c>
      <c r="E134" s="23"/>
      <c r="F134" s="23"/>
      <c r="G134" s="23">
        <v>4</v>
      </c>
      <c r="H134" s="23">
        <v>4</v>
      </c>
      <c r="I134" s="23">
        <v>4</v>
      </c>
      <c r="J134" s="23"/>
      <c r="K134" s="23">
        <v>8</v>
      </c>
      <c r="L134" s="23">
        <v>9</v>
      </c>
      <c r="M134" s="23">
        <v>7</v>
      </c>
      <c r="N134" s="23">
        <v>13</v>
      </c>
      <c r="O134" s="119">
        <v>38</v>
      </c>
      <c r="P134" s="26">
        <f t="shared" si="2"/>
        <v>59</v>
      </c>
    </row>
    <row r="135" spans="1:16" s="13" customFormat="1" ht="15.75" x14ac:dyDescent="0.25">
      <c r="A135" s="88" t="str">
        <f>'1.1'!A135</f>
        <v>MB197722</v>
      </c>
      <c r="B135" s="118" t="str">
        <f>'1.1'!B135</f>
        <v>SANDESH SHRIDHAR SHET</v>
      </c>
      <c r="C135" s="23"/>
      <c r="D135" s="23">
        <v>5</v>
      </c>
      <c r="E135" s="23">
        <v>3</v>
      </c>
      <c r="F135" s="23">
        <v>5</v>
      </c>
      <c r="G135" s="23">
        <v>5</v>
      </c>
      <c r="H135" s="23"/>
      <c r="I135" s="23">
        <v>5</v>
      </c>
      <c r="J135" s="23"/>
      <c r="K135" s="23">
        <v>7</v>
      </c>
      <c r="L135" s="23">
        <v>7</v>
      </c>
      <c r="M135" s="23">
        <v>7</v>
      </c>
      <c r="N135" s="23">
        <v>12</v>
      </c>
      <c r="O135" s="119">
        <v>43</v>
      </c>
      <c r="P135" s="26">
        <f t="shared" si="2"/>
        <v>56</v>
      </c>
    </row>
    <row r="136" spans="1:16" s="13" customFormat="1" ht="15.75" x14ac:dyDescent="0.25">
      <c r="A136" s="88" t="str">
        <f>'1.1'!A136</f>
        <v>MB197723</v>
      </c>
      <c r="B136" s="118" t="str">
        <f>'1.1'!B136</f>
        <v>SANDESHA TIMMAYYA BHAT</v>
      </c>
      <c r="C136" s="23"/>
      <c r="D136" s="23">
        <v>4</v>
      </c>
      <c r="E136" s="23">
        <v>3</v>
      </c>
      <c r="F136" s="23">
        <v>5</v>
      </c>
      <c r="G136" s="23">
        <v>3</v>
      </c>
      <c r="H136" s="23">
        <v>4</v>
      </c>
      <c r="I136" s="23"/>
      <c r="J136" s="23">
        <v>9</v>
      </c>
      <c r="K136" s="23">
        <v>7</v>
      </c>
      <c r="L136" s="23"/>
      <c r="M136" s="23">
        <v>9</v>
      </c>
      <c r="N136" s="23">
        <v>12</v>
      </c>
      <c r="O136" s="119">
        <v>45</v>
      </c>
      <c r="P136" s="26">
        <f t="shared" si="2"/>
        <v>56</v>
      </c>
    </row>
    <row r="137" spans="1:16" s="13" customFormat="1" ht="15.75" x14ac:dyDescent="0.25">
      <c r="A137" s="88" t="str">
        <f>'1.1'!A137</f>
        <v>MB197724</v>
      </c>
      <c r="B137" s="118" t="str">
        <f>'1.1'!B137</f>
        <v>SANDESHSAVAK S</v>
      </c>
      <c r="C137" s="23">
        <v>4</v>
      </c>
      <c r="D137" s="23"/>
      <c r="E137" s="23"/>
      <c r="F137" s="23">
        <v>5</v>
      </c>
      <c r="G137" s="23">
        <v>4</v>
      </c>
      <c r="H137" s="23">
        <v>4</v>
      </c>
      <c r="I137" s="23">
        <v>4</v>
      </c>
      <c r="J137" s="23"/>
      <c r="K137" s="23">
        <v>8</v>
      </c>
      <c r="L137" s="23">
        <v>7</v>
      </c>
      <c r="M137" s="23">
        <v>7</v>
      </c>
      <c r="N137" s="23">
        <v>14</v>
      </c>
      <c r="O137" s="119">
        <v>37</v>
      </c>
      <c r="P137" s="26">
        <f t="shared" si="2"/>
        <v>57</v>
      </c>
    </row>
    <row r="138" spans="1:16" s="13" customFormat="1" ht="15.75" x14ac:dyDescent="0.25">
      <c r="A138" s="88" t="str">
        <f>'1.1'!A138</f>
        <v>MB197725</v>
      </c>
      <c r="B138" s="118" t="str">
        <f>'1.1'!B138</f>
        <v>SATHISH KUMAR Y</v>
      </c>
      <c r="C138" s="23">
        <v>3</v>
      </c>
      <c r="D138" s="23">
        <v>4</v>
      </c>
      <c r="E138" s="23">
        <v>5</v>
      </c>
      <c r="F138" s="23">
        <v>5</v>
      </c>
      <c r="G138" s="23"/>
      <c r="H138" s="23"/>
      <c r="I138" s="23">
        <v>5</v>
      </c>
      <c r="J138" s="23">
        <v>9</v>
      </c>
      <c r="K138" s="23">
        <v>8</v>
      </c>
      <c r="L138" s="23"/>
      <c r="M138" s="23">
        <v>8</v>
      </c>
      <c r="N138" s="23">
        <v>10</v>
      </c>
      <c r="O138" s="119">
        <v>34</v>
      </c>
      <c r="P138" s="26">
        <f t="shared" si="2"/>
        <v>57</v>
      </c>
    </row>
    <row r="139" spans="1:16" s="13" customFormat="1" ht="15.75" x14ac:dyDescent="0.25">
      <c r="A139" s="88" t="str">
        <f>'1.1'!A139</f>
        <v>MB197726</v>
      </c>
      <c r="B139" s="118" t="str">
        <f>'1.1'!B139</f>
        <v>SATISH REDDY Y</v>
      </c>
      <c r="C139" s="23">
        <v>5</v>
      </c>
      <c r="D139" s="23">
        <v>2</v>
      </c>
      <c r="E139" s="23">
        <v>4</v>
      </c>
      <c r="F139" s="23"/>
      <c r="G139" s="23">
        <v>4</v>
      </c>
      <c r="H139" s="23">
        <v>4</v>
      </c>
      <c r="I139" s="23"/>
      <c r="J139" s="23"/>
      <c r="K139" s="23">
        <v>7</v>
      </c>
      <c r="L139" s="23">
        <v>8</v>
      </c>
      <c r="M139" s="23">
        <v>7</v>
      </c>
      <c r="N139" s="23">
        <v>13</v>
      </c>
      <c r="O139" s="119">
        <v>39</v>
      </c>
      <c r="P139" s="26">
        <f t="shared" si="2"/>
        <v>54</v>
      </c>
    </row>
    <row r="140" spans="1:16" s="13" customFormat="1" ht="15.75" x14ac:dyDescent="0.25">
      <c r="A140" s="88" t="str">
        <f>'1.1'!A140</f>
        <v>MB197727</v>
      </c>
      <c r="B140" s="118" t="str">
        <f>'1.1'!B140</f>
        <v>SHAHISTA PARVEEN</v>
      </c>
      <c r="C140" s="23"/>
      <c r="D140" s="23">
        <v>2</v>
      </c>
      <c r="E140" s="23">
        <v>4</v>
      </c>
      <c r="F140" s="23"/>
      <c r="G140" s="23">
        <v>4</v>
      </c>
      <c r="H140" s="23">
        <v>5</v>
      </c>
      <c r="I140" s="23">
        <v>5</v>
      </c>
      <c r="J140" s="23">
        <v>8</v>
      </c>
      <c r="K140" s="23">
        <v>8</v>
      </c>
      <c r="L140" s="23"/>
      <c r="M140" s="23">
        <v>8</v>
      </c>
      <c r="N140" s="23">
        <v>13</v>
      </c>
      <c r="O140" s="119">
        <v>35</v>
      </c>
      <c r="P140" s="26">
        <f t="shared" si="2"/>
        <v>57</v>
      </c>
    </row>
    <row r="141" spans="1:16" s="13" customFormat="1" ht="15.75" x14ac:dyDescent="0.25">
      <c r="A141" s="88" t="str">
        <f>'1.1'!A141</f>
        <v>MB197728</v>
      </c>
      <c r="B141" s="118" t="str">
        <f>'1.1'!B141</f>
        <v>SHASHANK B T</v>
      </c>
      <c r="C141" s="23"/>
      <c r="D141" s="23">
        <v>5</v>
      </c>
      <c r="E141" s="23">
        <v>4</v>
      </c>
      <c r="F141" s="23"/>
      <c r="G141" s="23">
        <v>5</v>
      </c>
      <c r="H141" s="23">
        <v>4</v>
      </c>
      <c r="I141" s="23">
        <v>4</v>
      </c>
      <c r="J141" s="23"/>
      <c r="K141" s="23">
        <v>9</v>
      </c>
      <c r="L141" s="23">
        <v>8</v>
      </c>
      <c r="M141" s="23">
        <v>8</v>
      </c>
      <c r="N141" s="23">
        <v>12</v>
      </c>
      <c r="O141" s="119">
        <v>44</v>
      </c>
      <c r="P141" s="26">
        <f t="shared" si="2"/>
        <v>59</v>
      </c>
    </row>
    <row r="142" spans="1:16" s="13" customFormat="1" ht="15.75" x14ac:dyDescent="0.25">
      <c r="A142" s="88" t="str">
        <f>'1.1'!A142</f>
        <v>MB197729</v>
      </c>
      <c r="B142" s="118" t="str">
        <f>'1.1'!B142</f>
        <v>SHASHANK KHARVI</v>
      </c>
      <c r="C142" s="23">
        <v>5</v>
      </c>
      <c r="D142" s="23">
        <v>2</v>
      </c>
      <c r="E142" s="23">
        <v>3</v>
      </c>
      <c r="F142" s="23"/>
      <c r="G142" s="23">
        <v>2</v>
      </c>
      <c r="H142" s="23">
        <v>3</v>
      </c>
      <c r="I142" s="23"/>
      <c r="J142" s="23">
        <v>9</v>
      </c>
      <c r="K142" s="23"/>
      <c r="L142" s="23">
        <v>8</v>
      </c>
      <c r="M142" s="23">
        <v>7</v>
      </c>
      <c r="N142" s="23">
        <v>8</v>
      </c>
      <c r="O142" s="119">
        <v>42</v>
      </c>
      <c r="P142" s="26">
        <f t="shared" si="2"/>
        <v>47</v>
      </c>
    </row>
    <row r="143" spans="1:16" s="13" customFormat="1" ht="15.75" x14ac:dyDescent="0.25">
      <c r="A143" s="88" t="str">
        <f>'1.1'!A143</f>
        <v>MB197730</v>
      </c>
      <c r="B143" s="118" t="str">
        <f>'1.1'!B143</f>
        <v>SHASHI KIRAN</v>
      </c>
      <c r="C143" s="23"/>
      <c r="D143" s="23">
        <v>4</v>
      </c>
      <c r="E143" s="23">
        <v>3</v>
      </c>
      <c r="F143" s="23"/>
      <c r="G143" s="23">
        <v>4</v>
      </c>
      <c r="H143" s="23">
        <v>4</v>
      </c>
      <c r="I143" s="23">
        <v>3</v>
      </c>
      <c r="J143" s="23">
        <v>9</v>
      </c>
      <c r="K143" s="23">
        <v>9</v>
      </c>
      <c r="L143" s="23">
        <v>7</v>
      </c>
      <c r="M143" s="23">
        <v>8</v>
      </c>
      <c r="N143" s="23">
        <v>12</v>
      </c>
      <c r="O143" s="119">
        <v>41</v>
      </c>
      <c r="P143" s="26">
        <f t="shared" si="2"/>
        <v>63</v>
      </c>
    </row>
    <row r="144" spans="1:16" s="13" customFormat="1" ht="15.75" x14ac:dyDescent="0.25">
      <c r="A144" s="88" t="str">
        <f>'1.1'!A144</f>
        <v>MB197731</v>
      </c>
      <c r="B144" s="118" t="str">
        <f>'1.1'!B144</f>
        <v>SHASHINAGA C</v>
      </c>
      <c r="C144" s="23">
        <v>5</v>
      </c>
      <c r="D144" s="23"/>
      <c r="E144" s="23"/>
      <c r="F144" s="23"/>
      <c r="G144" s="23">
        <v>3</v>
      </c>
      <c r="H144" s="23">
        <v>2</v>
      </c>
      <c r="I144" s="23">
        <v>3</v>
      </c>
      <c r="J144" s="23">
        <v>8</v>
      </c>
      <c r="K144" s="23">
        <v>8</v>
      </c>
      <c r="L144" s="23"/>
      <c r="M144" s="23">
        <v>8</v>
      </c>
      <c r="N144" s="23">
        <v>9</v>
      </c>
      <c r="O144" s="119">
        <v>38</v>
      </c>
      <c r="P144" s="26">
        <f t="shared" ref="P144:P193" si="3">SUM(C144:N144)</f>
        <v>46</v>
      </c>
    </row>
    <row r="145" spans="1:16" s="13" customFormat="1" ht="15.75" x14ac:dyDescent="0.25">
      <c r="A145" s="88" t="str">
        <f>'1.1'!A145</f>
        <v>MB197732</v>
      </c>
      <c r="B145" s="118" t="str">
        <f>'1.1'!B145</f>
        <v>SHEELA RAVISH HEGDE</v>
      </c>
      <c r="C145" s="23"/>
      <c r="D145" s="23"/>
      <c r="E145" s="23">
        <v>4</v>
      </c>
      <c r="F145" s="23">
        <v>3</v>
      </c>
      <c r="G145" s="23">
        <v>5</v>
      </c>
      <c r="H145" s="23">
        <v>4</v>
      </c>
      <c r="I145" s="23">
        <v>5</v>
      </c>
      <c r="J145" s="23"/>
      <c r="K145" s="23">
        <v>9</v>
      </c>
      <c r="L145" s="23">
        <v>9</v>
      </c>
      <c r="M145" s="23">
        <v>7</v>
      </c>
      <c r="N145" s="23">
        <v>12</v>
      </c>
      <c r="O145" s="119">
        <v>45</v>
      </c>
      <c r="P145" s="26">
        <f t="shared" si="3"/>
        <v>58</v>
      </c>
    </row>
    <row r="146" spans="1:16" s="13" customFormat="1" ht="15.75" x14ac:dyDescent="0.25">
      <c r="A146" s="88" t="str">
        <f>'1.1'!A146</f>
        <v>MB197733</v>
      </c>
      <c r="B146" s="118" t="str">
        <f>'1.1'!B146</f>
        <v>SHETTY SHRAVYA SUNDAR</v>
      </c>
      <c r="C146" s="23">
        <v>4</v>
      </c>
      <c r="D146" s="23">
        <v>3</v>
      </c>
      <c r="E146" s="23"/>
      <c r="F146" s="23">
        <v>3</v>
      </c>
      <c r="G146" s="23">
        <v>5</v>
      </c>
      <c r="H146" s="23"/>
      <c r="I146" s="23">
        <v>5</v>
      </c>
      <c r="J146" s="23">
        <v>9</v>
      </c>
      <c r="K146" s="23">
        <v>8</v>
      </c>
      <c r="L146" s="23">
        <v>9</v>
      </c>
      <c r="M146" s="23">
        <v>7</v>
      </c>
      <c r="N146" s="23">
        <v>13</v>
      </c>
      <c r="O146" s="119">
        <v>52</v>
      </c>
      <c r="P146" s="26">
        <f t="shared" si="3"/>
        <v>66</v>
      </c>
    </row>
    <row r="147" spans="1:16" s="13" customFormat="1" ht="15.75" x14ac:dyDescent="0.25">
      <c r="A147" s="88" t="str">
        <f>'1.1'!A147</f>
        <v>MB197734</v>
      </c>
      <c r="B147" s="118" t="str">
        <f>'1.1'!B147</f>
        <v>SHIVAPRASAD D R</v>
      </c>
      <c r="C147" s="23"/>
      <c r="D147" s="23">
        <v>4</v>
      </c>
      <c r="E147" s="23">
        <v>5</v>
      </c>
      <c r="F147" s="23">
        <v>2</v>
      </c>
      <c r="G147" s="23"/>
      <c r="H147" s="23">
        <v>4</v>
      </c>
      <c r="I147" s="23">
        <v>4</v>
      </c>
      <c r="J147" s="23">
        <v>9</v>
      </c>
      <c r="K147" s="23"/>
      <c r="L147" s="23">
        <v>8</v>
      </c>
      <c r="M147" s="23">
        <v>8</v>
      </c>
      <c r="N147" s="23">
        <v>14</v>
      </c>
      <c r="O147" s="119">
        <v>46</v>
      </c>
      <c r="P147" s="26">
        <f t="shared" si="3"/>
        <v>58</v>
      </c>
    </row>
    <row r="148" spans="1:16" s="13" customFormat="1" ht="15.75" x14ac:dyDescent="0.25">
      <c r="A148" s="88" t="str">
        <f>'1.1'!A148</f>
        <v>MB197735</v>
      </c>
      <c r="B148" s="118" t="str">
        <f>'1.1'!B148</f>
        <v>SHREYA ANIL DESHPANDE</v>
      </c>
      <c r="C148" s="23">
        <v>2</v>
      </c>
      <c r="D148" s="23">
        <v>4</v>
      </c>
      <c r="E148" s="23">
        <v>3</v>
      </c>
      <c r="F148" s="23">
        <v>4</v>
      </c>
      <c r="G148" s="23"/>
      <c r="H148" s="23">
        <v>3</v>
      </c>
      <c r="I148" s="23"/>
      <c r="J148" s="23">
        <v>8</v>
      </c>
      <c r="K148" s="23">
        <v>8</v>
      </c>
      <c r="L148" s="23">
        <v>8</v>
      </c>
      <c r="M148" s="23"/>
      <c r="N148" s="23">
        <v>10</v>
      </c>
      <c r="O148" s="119">
        <v>43</v>
      </c>
      <c r="P148" s="26">
        <f t="shared" si="3"/>
        <v>50</v>
      </c>
    </row>
    <row r="149" spans="1:16" s="13" customFormat="1" ht="15.75" x14ac:dyDescent="0.25">
      <c r="A149" s="88" t="str">
        <f>'1.1'!A149</f>
        <v>MB197736</v>
      </c>
      <c r="B149" s="118" t="str">
        <f>'1.1'!B149</f>
        <v>SHREYA S</v>
      </c>
      <c r="C149" s="23"/>
      <c r="D149" s="23"/>
      <c r="E149" s="23">
        <v>5</v>
      </c>
      <c r="F149" s="23">
        <v>5</v>
      </c>
      <c r="G149" s="23">
        <v>4</v>
      </c>
      <c r="H149" s="23"/>
      <c r="I149" s="23">
        <v>5</v>
      </c>
      <c r="J149" s="23">
        <v>6</v>
      </c>
      <c r="K149" s="23"/>
      <c r="L149" s="23">
        <v>10</v>
      </c>
      <c r="M149" s="23">
        <v>9</v>
      </c>
      <c r="N149" s="23">
        <v>13</v>
      </c>
      <c r="O149" s="119">
        <v>44</v>
      </c>
      <c r="P149" s="26">
        <f t="shared" si="3"/>
        <v>57</v>
      </c>
    </row>
    <row r="150" spans="1:16" s="13" customFormat="1" ht="15.75" x14ac:dyDescent="0.25">
      <c r="A150" s="88" t="str">
        <f>'1.1'!A150</f>
        <v>MB197737</v>
      </c>
      <c r="B150" s="118" t="str">
        <f>'1.1'!B150</f>
        <v>SHREYA SACHIN SHAHAPURKAR</v>
      </c>
      <c r="C150" s="23">
        <v>5</v>
      </c>
      <c r="D150" s="23">
        <v>4</v>
      </c>
      <c r="E150" s="23">
        <v>5</v>
      </c>
      <c r="F150" s="23">
        <v>3</v>
      </c>
      <c r="G150" s="23">
        <v>3</v>
      </c>
      <c r="H150" s="23"/>
      <c r="I150" s="23"/>
      <c r="J150" s="23">
        <v>9</v>
      </c>
      <c r="K150" s="23"/>
      <c r="L150" s="23">
        <v>9</v>
      </c>
      <c r="M150" s="23">
        <v>9</v>
      </c>
      <c r="N150" s="23">
        <v>10</v>
      </c>
      <c r="O150" s="119">
        <v>46</v>
      </c>
      <c r="P150" s="26">
        <f t="shared" si="3"/>
        <v>57</v>
      </c>
    </row>
    <row r="151" spans="1:16" s="13" customFormat="1" ht="15.75" x14ac:dyDescent="0.25">
      <c r="A151" s="88" t="str">
        <f>'1.1'!A151</f>
        <v>MB197738</v>
      </c>
      <c r="B151" s="118" t="str">
        <f>'1.1'!B151</f>
        <v>SHREYA SATISH DESHPANDE</v>
      </c>
      <c r="C151" s="23">
        <v>3</v>
      </c>
      <c r="D151" s="23">
        <v>1</v>
      </c>
      <c r="E151" s="23">
        <v>3</v>
      </c>
      <c r="F151" s="23">
        <v>2</v>
      </c>
      <c r="G151" s="23">
        <v>5</v>
      </c>
      <c r="H151" s="23"/>
      <c r="I151" s="23"/>
      <c r="J151" s="23">
        <v>8</v>
      </c>
      <c r="K151" s="23">
        <v>8</v>
      </c>
      <c r="L151" s="23">
        <v>6</v>
      </c>
      <c r="M151" s="23"/>
      <c r="N151" s="23">
        <v>8</v>
      </c>
      <c r="O151" s="119">
        <v>53</v>
      </c>
      <c r="P151" s="26">
        <f t="shared" si="3"/>
        <v>44</v>
      </c>
    </row>
    <row r="152" spans="1:16" s="13" customFormat="1" ht="15.75" x14ac:dyDescent="0.25">
      <c r="A152" s="88" t="str">
        <f>'1.1'!A152</f>
        <v>MB197739</v>
      </c>
      <c r="B152" s="118" t="str">
        <f>'1.1'!B152</f>
        <v>SHRIHARI V</v>
      </c>
      <c r="C152" s="23">
        <v>5</v>
      </c>
      <c r="D152" s="23">
        <v>5</v>
      </c>
      <c r="E152" s="23"/>
      <c r="F152" s="23">
        <v>5</v>
      </c>
      <c r="G152" s="23">
        <v>4</v>
      </c>
      <c r="H152" s="23"/>
      <c r="I152" s="23">
        <v>3</v>
      </c>
      <c r="J152" s="23">
        <v>7</v>
      </c>
      <c r="K152" s="23">
        <v>8</v>
      </c>
      <c r="L152" s="23">
        <v>8</v>
      </c>
      <c r="M152" s="23"/>
      <c r="N152" s="23">
        <v>12</v>
      </c>
      <c r="O152" s="119">
        <v>37</v>
      </c>
      <c r="P152" s="26">
        <f t="shared" si="3"/>
        <v>57</v>
      </c>
    </row>
    <row r="153" spans="1:16" s="13" customFormat="1" ht="15.75" x14ac:dyDescent="0.25">
      <c r="A153" s="88" t="str">
        <f>'1.1'!A153</f>
        <v>MB197740</v>
      </c>
      <c r="B153" s="118" t="str">
        <f>'1.1'!B153</f>
        <v>SHRUTHI B</v>
      </c>
      <c r="C153" s="23">
        <v>4</v>
      </c>
      <c r="D153" s="23">
        <v>5</v>
      </c>
      <c r="E153" s="23">
        <v>3</v>
      </c>
      <c r="F153" s="23"/>
      <c r="G153" s="23">
        <v>3</v>
      </c>
      <c r="H153" s="23"/>
      <c r="I153" s="23">
        <v>5</v>
      </c>
      <c r="J153" s="23">
        <v>8</v>
      </c>
      <c r="K153" s="23">
        <v>7</v>
      </c>
      <c r="L153" s="23"/>
      <c r="M153" s="23">
        <v>7</v>
      </c>
      <c r="N153" s="23">
        <v>10</v>
      </c>
      <c r="O153" s="119">
        <v>50</v>
      </c>
      <c r="P153" s="26">
        <f t="shared" si="3"/>
        <v>52</v>
      </c>
    </row>
    <row r="154" spans="1:16" s="13" customFormat="1" ht="15.75" x14ac:dyDescent="0.25">
      <c r="A154" s="88" t="str">
        <f>'1.1'!A154</f>
        <v>MB197741</v>
      </c>
      <c r="B154" s="118" t="str">
        <f>'1.1'!B154</f>
        <v>SHUBHAM BASAVARAJ BEESANAKOPPA</v>
      </c>
      <c r="C154" s="23"/>
      <c r="D154" s="23"/>
      <c r="E154" s="23">
        <v>5</v>
      </c>
      <c r="F154" s="23">
        <v>1</v>
      </c>
      <c r="G154" s="23">
        <v>2</v>
      </c>
      <c r="H154" s="23">
        <v>3</v>
      </c>
      <c r="I154" s="23">
        <v>3</v>
      </c>
      <c r="J154" s="23">
        <v>7</v>
      </c>
      <c r="K154" s="23">
        <v>7</v>
      </c>
      <c r="L154" s="23">
        <v>7</v>
      </c>
      <c r="M154" s="23"/>
      <c r="N154" s="23">
        <v>10</v>
      </c>
      <c r="O154" s="119">
        <v>45</v>
      </c>
      <c r="P154" s="26">
        <f t="shared" si="3"/>
        <v>45</v>
      </c>
    </row>
    <row r="155" spans="1:16" s="13" customFormat="1" ht="15.75" x14ac:dyDescent="0.25">
      <c r="A155" s="88" t="str">
        <f>'1.1'!A155</f>
        <v>MB197742</v>
      </c>
      <c r="B155" s="118" t="str">
        <f>'1.1'!B155</f>
        <v>SINDHU NARASIMHA HEGDE</v>
      </c>
      <c r="C155" s="23"/>
      <c r="D155" s="23"/>
      <c r="E155" s="23">
        <v>4</v>
      </c>
      <c r="F155" s="23">
        <v>5</v>
      </c>
      <c r="G155" s="23">
        <v>4</v>
      </c>
      <c r="H155" s="23">
        <v>5</v>
      </c>
      <c r="I155" s="23">
        <v>2</v>
      </c>
      <c r="J155" s="23">
        <v>7</v>
      </c>
      <c r="K155" s="23">
        <v>8</v>
      </c>
      <c r="L155" s="23"/>
      <c r="M155" s="23">
        <v>7</v>
      </c>
      <c r="N155" s="23">
        <v>11</v>
      </c>
      <c r="O155" s="119">
        <v>44</v>
      </c>
      <c r="P155" s="26">
        <f t="shared" si="3"/>
        <v>53</v>
      </c>
    </row>
    <row r="156" spans="1:16" s="13" customFormat="1" ht="15.75" x14ac:dyDescent="0.25">
      <c r="A156" s="88" t="str">
        <f>'1.1'!A156</f>
        <v>MB197743</v>
      </c>
      <c r="B156" s="118" t="str">
        <f>'1.1'!B156</f>
        <v>SMEETA PATIL</v>
      </c>
      <c r="C156" s="23">
        <v>3</v>
      </c>
      <c r="D156" s="23"/>
      <c r="E156" s="23">
        <v>3</v>
      </c>
      <c r="F156" s="23"/>
      <c r="G156" s="23">
        <v>4</v>
      </c>
      <c r="H156" s="23">
        <v>4</v>
      </c>
      <c r="I156" s="23">
        <v>5</v>
      </c>
      <c r="J156" s="23"/>
      <c r="K156" s="23">
        <v>9</v>
      </c>
      <c r="L156" s="23">
        <v>8</v>
      </c>
      <c r="M156" s="23">
        <v>8</v>
      </c>
      <c r="N156" s="23">
        <v>10</v>
      </c>
      <c r="O156" s="119">
        <v>45</v>
      </c>
      <c r="P156" s="26">
        <f t="shared" si="3"/>
        <v>54</v>
      </c>
    </row>
    <row r="157" spans="1:16" s="13" customFormat="1" ht="15.75" x14ac:dyDescent="0.25">
      <c r="A157" s="88" t="str">
        <f>'1.1'!A157</f>
        <v>MB197744</v>
      </c>
      <c r="B157" s="118" t="str">
        <f>'1.1'!B157</f>
        <v>SNEHA M</v>
      </c>
      <c r="C157" s="23">
        <v>5</v>
      </c>
      <c r="D157" s="23">
        <v>4</v>
      </c>
      <c r="E157" s="23">
        <v>3</v>
      </c>
      <c r="F157" s="23">
        <v>4</v>
      </c>
      <c r="G157" s="23"/>
      <c r="H157" s="23"/>
      <c r="I157" s="23">
        <v>2</v>
      </c>
      <c r="J157" s="23">
        <v>8</v>
      </c>
      <c r="K157" s="23">
        <v>7</v>
      </c>
      <c r="L157" s="23"/>
      <c r="M157" s="23">
        <v>8</v>
      </c>
      <c r="N157" s="23">
        <v>12</v>
      </c>
      <c r="O157" s="119">
        <v>48</v>
      </c>
      <c r="P157" s="26">
        <f t="shared" si="3"/>
        <v>53</v>
      </c>
    </row>
    <row r="158" spans="1:16" s="13" customFormat="1" ht="15.75" x14ac:dyDescent="0.25">
      <c r="A158" s="120" t="str">
        <f>'1.1'!A158</f>
        <v>MB197745</v>
      </c>
      <c r="B158" s="124" t="str">
        <f>'1.1'!B158</f>
        <v>SPOORTHY M S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19"/>
      <c r="P158" s="26">
        <f t="shared" si="3"/>
        <v>0</v>
      </c>
    </row>
    <row r="159" spans="1:16" s="13" customFormat="1" ht="15.75" x14ac:dyDescent="0.25">
      <c r="A159" s="88" t="str">
        <f>'1.1'!A159</f>
        <v>MB197746</v>
      </c>
      <c r="B159" s="118" t="str">
        <f>'1.1'!B159</f>
        <v>SRAVANTHI T</v>
      </c>
      <c r="C159" s="23">
        <v>4</v>
      </c>
      <c r="D159" s="23"/>
      <c r="E159" s="23">
        <v>4</v>
      </c>
      <c r="F159" s="23">
        <v>3</v>
      </c>
      <c r="G159" s="23">
        <v>3</v>
      </c>
      <c r="H159" s="23">
        <v>5</v>
      </c>
      <c r="I159" s="23"/>
      <c r="J159" s="23">
        <v>7</v>
      </c>
      <c r="K159" s="23">
        <v>7</v>
      </c>
      <c r="L159" s="23"/>
      <c r="M159" s="23">
        <v>7</v>
      </c>
      <c r="N159" s="23">
        <v>8</v>
      </c>
      <c r="O159" s="119">
        <v>50</v>
      </c>
      <c r="P159" s="26">
        <f t="shared" si="3"/>
        <v>48</v>
      </c>
    </row>
    <row r="160" spans="1:16" s="13" customFormat="1" ht="15.75" x14ac:dyDescent="0.25">
      <c r="A160" s="88" t="str">
        <f>'1.1'!A160</f>
        <v>MB197747</v>
      </c>
      <c r="B160" s="118" t="str">
        <f>'1.1'!B160</f>
        <v>SRINIDHI BK</v>
      </c>
      <c r="C160" s="23">
        <v>4</v>
      </c>
      <c r="D160" s="23">
        <v>3</v>
      </c>
      <c r="E160" s="23">
        <v>3</v>
      </c>
      <c r="F160" s="23"/>
      <c r="G160" s="23">
        <v>5</v>
      </c>
      <c r="H160" s="23">
        <v>3</v>
      </c>
      <c r="I160" s="23">
        <v>4</v>
      </c>
      <c r="J160" s="23">
        <v>8</v>
      </c>
      <c r="K160" s="23"/>
      <c r="L160" s="23">
        <v>9</v>
      </c>
      <c r="M160" s="23">
        <v>8</v>
      </c>
      <c r="N160" s="23">
        <v>10</v>
      </c>
      <c r="O160" s="119">
        <v>43</v>
      </c>
      <c r="P160" s="26">
        <f t="shared" si="3"/>
        <v>57</v>
      </c>
    </row>
    <row r="161" spans="1:16" s="13" customFormat="1" ht="15.75" x14ac:dyDescent="0.25">
      <c r="A161" s="88" t="str">
        <f>'1.1'!A161</f>
        <v>MB197748</v>
      </c>
      <c r="B161" s="118" t="str">
        <f>'1.1'!B161</f>
        <v>SRIVALLI GUPTHA N</v>
      </c>
      <c r="C161" s="23">
        <v>5</v>
      </c>
      <c r="D161" s="23"/>
      <c r="E161" s="23">
        <v>4</v>
      </c>
      <c r="F161" s="23">
        <v>5</v>
      </c>
      <c r="G161" s="23">
        <v>5</v>
      </c>
      <c r="H161" s="23">
        <v>2</v>
      </c>
      <c r="I161" s="23"/>
      <c r="J161" s="23">
        <v>7</v>
      </c>
      <c r="K161" s="23"/>
      <c r="L161" s="23">
        <v>9</v>
      </c>
      <c r="M161" s="23">
        <v>8</v>
      </c>
      <c r="N161" s="23">
        <v>10</v>
      </c>
      <c r="O161" s="119">
        <v>41</v>
      </c>
      <c r="P161" s="26">
        <f t="shared" si="3"/>
        <v>55</v>
      </c>
    </row>
    <row r="162" spans="1:16" s="13" customFormat="1" ht="15.75" x14ac:dyDescent="0.25">
      <c r="A162" s="88" t="str">
        <f>'1.1'!A162</f>
        <v>MB197749</v>
      </c>
      <c r="B162" s="118" t="str">
        <f>'1.1'!B162</f>
        <v>SUBHASHINI D</v>
      </c>
      <c r="C162" s="23">
        <v>4</v>
      </c>
      <c r="D162" s="23"/>
      <c r="E162" s="23">
        <v>4</v>
      </c>
      <c r="F162" s="23">
        <v>2</v>
      </c>
      <c r="G162" s="23">
        <v>3</v>
      </c>
      <c r="H162" s="23"/>
      <c r="I162" s="23"/>
      <c r="J162" s="23">
        <v>8</v>
      </c>
      <c r="K162" s="23">
        <v>10</v>
      </c>
      <c r="L162" s="23">
        <v>7</v>
      </c>
      <c r="M162" s="23"/>
      <c r="N162" s="23">
        <v>14</v>
      </c>
      <c r="O162" s="119">
        <v>48</v>
      </c>
      <c r="P162" s="26">
        <f t="shared" si="3"/>
        <v>52</v>
      </c>
    </row>
    <row r="163" spans="1:16" s="13" customFormat="1" ht="15.75" x14ac:dyDescent="0.25">
      <c r="A163" s="88" t="str">
        <f>'1.1'!A163</f>
        <v>MB197750</v>
      </c>
      <c r="B163" s="118" t="str">
        <f>'1.1'!B163</f>
        <v>SUDHAKARA J V</v>
      </c>
      <c r="C163" s="23">
        <v>3</v>
      </c>
      <c r="D163" s="23">
        <v>5</v>
      </c>
      <c r="E163" s="23">
        <v>2</v>
      </c>
      <c r="F163" s="23">
        <v>5</v>
      </c>
      <c r="G163" s="23">
        <v>2</v>
      </c>
      <c r="H163" s="23"/>
      <c r="I163" s="23"/>
      <c r="J163" s="23">
        <v>8</v>
      </c>
      <c r="K163" s="23">
        <v>7</v>
      </c>
      <c r="L163" s="23">
        <v>9</v>
      </c>
      <c r="M163" s="23"/>
      <c r="N163" s="23">
        <v>10</v>
      </c>
      <c r="O163" s="119">
        <v>32</v>
      </c>
      <c r="P163" s="26">
        <f t="shared" si="3"/>
        <v>51</v>
      </c>
    </row>
    <row r="164" spans="1:16" s="13" customFormat="1" ht="15.75" x14ac:dyDescent="0.25">
      <c r="A164" s="88" t="str">
        <f>'1.1'!A164</f>
        <v>MB197751</v>
      </c>
      <c r="B164" s="118" t="str">
        <f>'1.1'!B164</f>
        <v>SUGAN G R</v>
      </c>
      <c r="C164" s="23">
        <v>2</v>
      </c>
      <c r="D164" s="23">
        <v>4</v>
      </c>
      <c r="E164" s="23">
        <v>4</v>
      </c>
      <c r="F164" s="23">
        <v>1</v>
      </c>
      <c r="G164" s="23">
        <v>4</v>
      </c>
      <c r="H164" s="23">
        <v>4</v>
      </c>
      <c r="I164" s="23">
        <v>2</v>
      </c>
      <c r="J164" s="23">
        <v>8</v>
      </c>
      <c r="K164" s="23"/>
      <c r="L164" s="23">
        <v>8</v>
      </c>
      <c r="M164" s="23">
        <v>7</v>
      </c>
      <c r="N164" s="23">
        <v>13</v>
      </c>
      <c r="O164" s="119">
        <v>49</v>
      </c>
      <c r="P164" s="26">
        <f t="shared" si="3"/>
        <v>57</v>
      </c>
    </row>
    <row r="165" spans="1:16" s="13" customFormat="1" ht="15.75" x14ac:dyDescent="0.25">
      <c r="A165" s="88" t="str">
        <f>'1.1'!A165</f>
        <v>MB197752</v>
      </c>
      <c r="B165" s="118" t="str">
        <f>'1.1'!B165</f>
        <v>SUMANTH O R</v>
      </c>
      <c r="C165" s="23"/>
      <c r="D165" s="23">
        <v>5</v>
      </c>
      <c r="E165" s="23">
        <v>4</v>
      </c>
      <c r="F165" s="23">
        <v>3</v>
      </c>
      <c r="G165" s="23">
        <v>3</v>
      </c>
      <c r="H165" s="23"/>
      <c r="I165" s="23"/>
      <c r="J165" s="23">
        <v>9</v>
      </c>
      <c r="K165" s="23">
        <v>7</v>
      </c>
      <c r="L165" s="23">
        <v>8</v>
      </c>
      <c r="M165" s="23"/>
      <c r="N165" s="23">
        <v>9</v>
      </c>
      <c r="O165" s="119">
        <v>38</v>
      </c>
      <c r="P165" s="26">
        <f t="shared" si="3"/>
        <v>48</v>
      </c>
    </row>
    <row r="166" spans="1:16" s="13" customFormat="1" ht="15.75" x14ac:dyDescent="0.25">
      <c r="A166" s="88" t="str">
        <f>'1.1'!A166</f>
        <v>MB197753</v>
      </c>
      <c r="B166" s="118" t="str">
        <f>'1.1'!B166</f>
        <v>SUNITHA S</v>
      </c>
      <c r="C166" s="23">
        <v>3</v>
      </c>
      <c r="D166" s="23"/>
      <c r="E166" s="23">
        <v>4</v>
      </c>
      <c r="F166" s="23">
        <v>5</v>
      </c>
      <c r="G166" s="23"/>
      <c r="H166" s="23">
        <v>3</v>
      </c>
      <c r="I166" s="23"/>
      <c r="J166" s="23"/>
      <c r="K166" s="23">
        <v>6</v>
      </c>
      <c r="L166" s="23">
        <v>9</v>
      </c>
      <c r="M166" s="23">
        <v>8</v>
      </c>
      <c r="N166" s="23">
        <v>11</v>
      </c>
      <c r="O166" s="119">
        <v>45</v>
      </c>
      <c r="P166" s="26">
        <f t="shared" si="3"/>
        <v>49</v>
      </c>
    </row>
    <row r="167" spans="1:16" s="13" customFormat="1" ht="15.75" x14ac:dyDescent="0.25">
      <c r="A167" s="88" t="str">
        <f>'1.1'!A167</f>
        <v>MB197754</v>
      </c>
      <c r="B167" s="118" t="str">
        <f>'1.1'!B167</f>
        <v>SUPRITA S CHATNI</v>
      </c>
      <c r="C167" s="23">
        <v>3</v>
      </c>
      <c r="D167" s="23">
        <v>3</v>
      </c>
      <c r="E167" s="23"/>
      <c r="F167" s="23">
        <v>5</v>
      </c>
      <c r="G167" s="23">
        <v>4</v>
      </c>
      <c r="H167" s="23">
        <v>3</v>
      </c>
      <c r="I167" s="23"/>
      <c r="J167" s="23"/>
      <c r="K167" s="23">
        <v>7</v>
      </c>
      <c r="L167" s="23">
        <v>9</v>
      </c>
      <c r="M167" s="23">
        <v>8</v>
      </c>
      <c r="N167" s="23">
        <v>10</v>
      </c>
      <c r="O167" s="119">
        <v>44</v>
      </c>
      <c r="P167" s="26">
        <f t="shared" si="3"/>
        <v>52</v>
      </c>
    </row>
    <row r="168" spans="1:16" s="13" customFormat="1" ht="15.75" x14ac:dyDescent="0.25">
      <c r="A168" s="88" t="str">
        <f>'1.1'!A168</f>
        <v>MB197755</v>
      </c>
      <c r="B168" s="118" t="str">
        <f>'1.1'!B168</f>
        <v>SURAJ MUTHU</v>
      </c>
      <c r="C168" s="23">
        <v>5</v>
      </c>
      <c r="D168" s="23">
        <v>3</v>
      </c>
      <c r="E168" s="23"/>
      <c r="F168" s="23">
        <v>4</v>
      </c>
      <c r="G168" s="23">
        <v>5</v>
      </c>
      <c r="H168" s="23">
        <v>3</v>
      </c>
      <c r="I168" s="23"/>
      <c r="J168" s="23">
        <v>8</v>
      </c>
      <c r="K168" s="23">
        <v>7</v>
      </c>
      <c r="L168" s="23">
        <v>6</v>
      </c>
      <c r="M168" s="23"/>
      <c r="N168" s="23">
        <v>11</v>
      </c>
      <c r="O168" s="119">
        <v>43</v>
      </c>
      <c r="P168" s="26">
        <f t="shared" si="3"/>
        <v>52</v>
      </c>
    </row>
    <row r="169" spans="1:16" s="13" customFormat="1" ht="15.75" x14ac:dyDescent="0.25">
      <c r="A169" s="88" t="str">
        <f>'1.1'!A169</f>
        <v>MB197756</v>
      </c>
      <c r="B169" s="118" t="str">
        <f>'1.1'!B169</f>
        <v>SUSHMA</v>
      </c>
      <c r="C169" s="23"/>
      <c r="D169" s="23">
        <v>4</v>
      </c>
      <c r="E169" s="23"/>
      <c r="F169" s="23">
        <v>4</v>
      </c>
      <c r="G169" s="23">
        <v>5</v>
      </c>
      <c r="H169" s="23">
        <v>4</v>
      </c>
      <c r="I169" s="23">
        <v>4</v>
      </c>
      <c r="J169" s="23">
        <v>8</v>
      </c>
      <c r="K169" s="23"/>
      <c r="L169" s="23">
        <v>7</v>
      </c>
      <c r="M169" s="23">
        <v>7</v>
      </c>
      <c r="N169" s="23">
        <v>14</v>
      </c>
      <c r="O169" s="119">
        <v>46</v>
      </c>
      <c r="P169" s="26">
        <f t="shared" si="3"/>
        <v>57</v>
      </c>
    </row>
    <row r="170" spans="1:16" s="13" customFormat="1" ht="15.75" x14ac:dyDescent="0.25">
      <c r="A170" s="88" t="str">
        <f>'1.1'!A170</f>
        <v>MB197757</v>
      </c>
      <c r="B170" s="118" t="str">
        <f>'1.1'!B170</f>
        <v>SUSHMA BHAT K</v>
      </c>
      <c r="C170" s="23"/>
      <c r="D170" s="23">
        <v>4</v>
      </c>
      <c r="E170" s="23"/>
      <c r="F170" s="23">
        <v>5</v>
      </c>
      <c r="G170" s="23">
        <v>2</v>
      </c>
      <c r="H170" s="23">
        <v>4</v>
      </c>
      <c r="I170" s="23"/>
      <c r="J170" s="23">
        <v>9</v>
      </c>
      <c r="K170" s="23">
        <v>7</v>
      </c>
      <c r="L170" s="23"/>
      <c r="M170" s="23">
        <v>8</v>
      </c>
      <c r="N170" s="23">
        <v>11</v>
      </c>
      <c r="O170" s="119">
        <v>40</v>
      </c>
      <c r="P170" s="26">
        <f t="shared" si="3"/>
        <v>50</v>
      </c>
    </row>
    <row r="171" spans="1:16" s="13" customFormat="1" ht="15.75" x14ac:dyDescent="0.25">
      <c r="A171" s="88" t="str">
        <f>'1.1'!A171</f>
        <v>MB197758</v>
      </c>
      <c r="B171" s="118" t="str">
        <f>'1.1'!B171</f>
        <v>SUSHMITHA D R</v>
      </c>
      <c r="C171" s="23">
        <v>5</v>
      </c>
      <c r="D171" s="23"/>
      <c r="E171" s="23">
        <v>2</v>
      </c>
      <c r="F171" s="23">
        <v>5</v>
      </c>
      <c r="G171" s="23"/>
      <c r="H171" s="23">
        <v>5</v>
      </c>
      <c r="I171" s="23"/>
      <c r="J171" s="23">
        <v>8</v>
      </c>
      <c r="K171" s="23">
        <v>9</v>
      </c>
      <c r="L171" s="23"/>
      <c r="M171" s="23">
        <v>8</v>
      </c>
      <c r="N171" s="23">
        <v>14</v>
      </c>
      <c r="O171" s="119">
        <v>50</v>
      </c>
      <c r="P171" s="26">
        <f t="shared" si="3"/>
        <v>56</v>
      </c>
    </row>
    <row r="172" spans="1:16" s="13" customFormat="1" ht="15.75" x14ac:dyDescent="0.25">
      <c r="A172" s="88" t="str">
        <f>'1.1'!A172</f>
        <v>MB197759</v>
      </c>
      <c r="B172" s="118" t="str">
        <f>'1.1'!B172</f>
        <v>SUSHMITHA P</v>
      </c>
      <c r="C172" s="23">
        <v>4</v>
      </c>
      <c r="D172" s="23"/>
      <c r="E172" s="23">
        <v>3</v>
      </c>
      <c r="F172" s="23">
        <v>3</v>
      </c>
      <c r="G172" s="23">
        <v>4</v>
      </c>
      <c r="H172" s="23">
        <v>5</v>
      </c>
      <c r="I172" s="23"/>
      <c r="J172" s="23">
        <v>8</v>
      </c>
      <c r="K172" s="23"/>
      <c r="L172" s="23">
        <v>6</v>
      </c>
      <c r="M172" s="23">
        <v>6</v>
      </c>
      <c r="N172" s="23">
        <v>12</v>
      </c>
      <c r="O172" s="119">
        <v>44</v>
      </c>
      <c r="P172" s="26">
        <f t="shared" si="3"/>
        <v>51</v>
      </c>
    </row>
    <row r="173" spans="1:16" s="13" customFormat="1" ht="15.75" x14ac:dyDescent="0.25">
      <c r="A173" s="88" t="str">
        <f>'1.1'!A173</f>
        <v>MB197760</v>
      </c>
      <c r="B173" s="118" t="str">
        <f>'1.1'!B173</f>
        <v>SWATI KUMARI</v>
      </c>
      <c r="C173" s="23">
        <v>1</v>
      </c>
      <c r="D173" s="23">
        <v>5</v>
      </c>
      <c r="E173" s="23">
        <v>2</v>
      </c>
      <c r="F173" s="23"/>
      <c r="G173" s="23"/>
      <c r="H173" s="23">
        <v>5</v>
      </c>
      <c r="I173" s="23"/>
      <c r="J173" s="23">
        <v>9</v>
      </c>
      <c r="K173" s="23">
        <v>5</v>
      </c>
      <c r="L173" s="23">
        <v>6</v>
      </c>
      <c r="M173" s="23">
        <v>6</v>
      </c>
      <c r="N173" s="23">
        <v>10</v>
      </c>
      <c r="O173" s="119">
        <v>44</v>
      </c>
      <c r="P173" s="26">
        <f t="shared" si="3"/>
        <v>49</v>
      </c>
    </row>
    <row r="174" spans="1:16" s="13" customFormat="1" ht="15.75" x14ac:dyDescent="0.25">
      <c r="A174" s="88" t="str">
        <f>'1.1'!A174</f>
        <v>MB197761</v>
      </c>
      <c r="B174" s="118" t="str">
        <f>'1.1'!B174</f>
        <v>SWETHA T R</v>
      </c>
      <c r="C174" s="23">
        <v>3</v>
      </c>
      <c r="D174" s="23">
        <v>5</v>
      </c>
      <c r="E174" s="23">
        <v>3</v>
      </c>
      <c r="F174" s="23"/>
      <c r="G174" s="23">
        <v>4</v>
      </c>
      <c r="H174" s="23">
        <v>3</v>
      </c>
      <c r="I174" s="23"/>
      <c r="J174" s="23"/>
      <c r="K174" s="23">
        <v>7</v>
      </c>
      <c r="L174" s="23">
        <v>8</v>
      </c>
      <c r="M174" s="23">
        <v>8</v>
      </c>
      <c r="N174" s="23">
        <v>8</v>
      </c>
      <c r="O174" s="119">
        <v>43</v>
      </c>
      <c r="P174" s="26">
        <f t="shared" si="3"/>
        <v>49</v>
      </c>
    </row>
    <row r="175" spans="1:16" s="13" customFormat="1" ht="15.75" x14ac:dyDescent="0.25">
      <c r="A175" s="88" t="str">
        <f>'1.1'!A175</f>
        <v>MB197762</v>
      </c>
      <c r="B175" s="118" t="str">
        <f>'1.1'!B175</f>
        <v>SYED ASIF PASHA</v>
      </c>
      <c r="C175" s="23">
        <v>5</v>
      </c>
      <c r="D175" s="23">
        <v>5</v>
      </c>
      <c r="E175" s="23"/>
      <c r="F175" s="23">
        <v>3</v>
      </c>
      <c r="G175" s="23"/>
      <c r="H175" s="23">
        <v>3</v>
      </c>
      <c r="I175" s="23">
        <v>4</v>
      </c>
      <c r="J175" s="23"/>
      <c r="K175" s="23">
        <v>8</v>
      </c>
      <c r="L175" s="23">
        <v>8</v>
      </c>
      <c r="M175" s="23">
        <v>7</v>
      </c>
      <c r="N175" s="23">
        <v>14</v>
      </c>
      <c r="O175" s="119">
        <v>44</v>
      </c>
      <c r="P175" s="26">
        <f t="shared" si="3"/>
        <v>57</v>
      </c>
    </row>
    <row r="176" spans="1:16" s="13" customFormat="1" ht="15.75" x14ac:dyDescent="0.25">
      <c r="A176" s="88" t="str">
        <f>'1.1'!A176</f>
        <v>MB197763</v>
      </c>
      <c r="B176" s="118" t="str">
        <f>'1.1'!B176</f>
        <v>TADAVARTHY RAGA HANISHA</v>
      </c>
      <c r="C176" s="23"/>
      <c r="D176" s="23">
        <v>2</v>
      </c>
      <c r="E176" s="23">
        <v>5</v>
      </c>
      <c r="F176" s="23"/>
      <c r="G176" s="23">
        <v>5</v>
      </c>
      <c r="H176" s="23">
        <v>3</v>
      </c>
      <c r="I176" s="23">
        <v>4</v>
      </c>
      <c r="J176" s="23">
        <v>9</v>
      </c>
      <c r="K176" s="23"/>
      <c r="L176" s="23">
        <v>9</v>
      </c>
      <c r="M176" s="23">
        <v>7</v>
      </c>
      <c r="N176" s="23">
        <v>11</v>
      </c>
      <c r="O176" s="119">
        <v>44</v>
      </c>
      <c r="P176" s="26">
        <f t="shared" si="3"/>
        <v>55</v>
      </c>
    </row>
    <row r="177" spans="1:16" s="13" customFormat="1" ht="15.75" x14ac:dyDescent="0.25">
      <c r="A177" s="88" t="str">
        <f>'1.1'!A177</f>
        <v>MB197764</v>
      </c>
      <c r="B177" s="118" t="str">
        <f>'1.1'!B177</f>
        <v>TAHSIN HADALGE</v>
      </c>
      <c r="C177" s="23"/>
      <c r="D177" s="23">
        <v>3</v>
      </c>
      <c r="E177" s="23">
        <v>2</v>
      </c>
      <c r="F177" s="23"/>
      <c r="G177" s="23">
        <v>3</v>
      </c>
      <c r="H177" s="23"/>
      <c r="I177" s="23"/>
      <c r="J177" s="23">
        <v>9</v>
      </c>
      <c r="K177" s="23">
        <v>7</v>
      </c>
      <c r="L177" s="23">
        <v>7</v>
      </c>
      <c r="M177" s="23"/>
      <c r="N177" s="23">
        <v>10</v>
      </c>
      <c r="O177" s="119">
        <v>27</v>
      </c>
      <c r="P177" s="26">
        <f t="shared" si="3"/>
        <v>41</v>
      </c>
    </row>
    <row r="178" spans="1:16" s="13" customFormat="1" ht="15.75" x14ac:dyDescent="0.25">
      <c r="A178" s="88" t="str">
        <f>'1.1'!A178</f>
        <v>MB197765</v>
      </c>
      <c r="B178" s="118" t="str">
        <f>'1.1'!B178</f>
        <v>TANZEEL AHMED</v>
      </c>
      <c r="C178" s="23">
        <v>4</v>
      </c>
      <c r="D178" s="23">
        <v>3</v>
      </c>
      <c r="E178" s="23"/>
      <c r="F178" s="23">
        <v>2</v>
      </c>
      <c r="G178" s="23"/>
      <c r="H178" s="23">
        <v>5</v>
      </c>
      <c r="I178" s="23">
        <v>5</v>
      </c>
      <c r="J178" s="23"/>
      <c r="K178" s="23"/>
      <c r="L178" s="23"/>
      <c r="M178" s="23">
        <v>9</v>
      </c>
      <c r="N178" s="23">
        <v>11</v>
      </c>
      <c r="O178" s="119">
        <v>41</v>
      </c>
      <c r="P178" s="26">
        <f t="shared" si="3"/>
        <v>39</v>
      </c>
    </row>
    <row r="179" spans="1:16" s="13" customFormat="1" ht="15.75" x14ac:dyDescent="0.25">
      <c r="A179" s="88" t="str">
        <f>'1.1'!A179</f>
        <v>MB197766</v>
      </c>
      <c r="B179" s="118" t="str">
        <f>'1.1'!B179</f>
        <v>TAUHEED AHAMED</v>
      </c>
      <c r="C179" s="23">
        <v>5</v>
      </c>
      <c r="D179" s="23"/>
      <c r="E179" s="23">
        <v>4</v>
      </c>
      <c r="F179" s="23">
        <v>4</v>
      </c>
      <c r="G179" s="23">
        <v>3</v>
      </c>
      <c r="H179" s="23">
        <v>3</v>
      </c>
      <c r="I179" s="23"/>
      <c r="J179" s="23">
        <v>7</v>
      </c>
      <c r="K179" s="23">
        <v>7</v>
      </c>
      <c r="L179" s="23">
        <v>9</v>
      </c>
      <c r="M179" s="23"/>
      <c r="N179" s="23">
        <v>12</v>
      </c>
      <c r="O179" s="119">
        <v>49</v>
      </c>
      <c r="P179" s="26">
        <f t="shared" si="3"/>
        <v>54</v>
      </c>
    </row>
    <row r="180" spans="1:16" s="13" customFormat="1" ht="15.75" x14ac:dyDescent="0.25">
      <c r="A180" s="88" t="str">
        <f>'1.1'!A180</f>
        <v>MB197767</v>
      </c>
      <c r="B180" s="118" t="str">
        <f>'1.1'!B180</f>
        <v>TEJASHREE VISHWESHWAR BHAT</v>
      </c>
      <c r="C180" s="23"/>
      <c r="D180" s="23">
        <v>3</v>
      </c>
      <c r="E180" s="23">
        <v>5</v>
      </c>
      <c r="F180" s="23"/>
      <c r="G180" s="23">
        <v>5</v>
      </c>
      <c r="H180" s="23">
        <v>4</v>
      </c>
      <c r="I180" s="23">
        <v>5</v>
      </c>
      <c r="J180" s="23">
        <v>8</v>
      </c>
      <c r="K180" s="23"/>
      <c r="L180" s="23">
        <v>9</v>
      </c>
      <c r="M180" s="23">
        <v>7</v>
      </c>
      <c r="N180" s="23">
        <v>11</v>
      </c>
      <c r="O180" s="119">
        <v>49</v>
      </c>
      <c r="P180" s="26">
        <f t="shared" si="3"/>
        <v>57</v>
      </c>
    </row>
    <row r="181" spans="1:16" s="13" customFormat="1" ht="15.75" x14ac:dyDescent="0.25">
      <c r="A181" s="88" t="str">
        <f>'1.1'!A181</f>
        <v>MB197768</v>
      </c>
      <c r="B181" s="118" t="str">
        <f>'1.1'!B181</f>
        <v>TEJASHWINI S</v>
      </c>
      <c r="C181" s="23">
        <v>5</v>
      </c>
      <c r="D181" s="23">
        <v>3</v>
      </c>
      <c r="E181" s="23">
        <v>3</v>
      </c>
      <c r="F181" s="23">
        <v>4</v>
      </c>
      <c r="G181" s="23">
        <v>5</v>
      </c>
      <c r="H181" s="23">
        <v>3</v>
      </c>
      <c r="I181" s="23">
        <v>2</v>
      </c>
      <c r="J181" s="23">
        <v>7</v>
      </c>
      <c r="K181" s="23">
        <v>5</v>
      </c>
      <c r="L181" s="23"/>
      <c r="M181" s="23">
        <v>9</v>
      </c>
      <c r="N181" s="23">
        <v>10</v>
      </c>
      <c r="O181" s="119">
        <v>44</v>
      </c>
      <c r="P181" s="26">
        <f t="shared" si="3"/>
        <v>56</v>
      </c>
    </row>
    <row r="182" spans="1:16" s="13" customFormat="1" ht="15.75" x14ac:dyDescent="0.25">
      <c r="A182" s="88" t="str">
        <f>'1.1'!A182</f>
        <v>MB197769</v>
      </c>
      <c r="B182" s="118" t="str">
        <f>'1.1'!B182</f>
        <v>THANIKA DEVI A</v>
      </c>
      <c r="C182" s="23"/>
      <c r="D182" s="23">
        <v>3</v>
      </c>
      <c r="E182" s="23">
        <v>3</v>
      </c>
      <c r="F182" s="23"/>
      <c r="G182" s="23">
        <v>5</v>
      </c>
      <c r="H182" s="23"/>
      <c r="I182" s="23">
        <v>4</v>
      </c>
      <c r="J182" s="23"/>
      <c r="K182" s="23">
        <v>8</v>
      </c>
      <c r="L182" s="23">
        <v>9</v>
      </c>
      <c r="M182" s="23">
        <v>7</v>
      </c>
      <c r="N182" s="23">
        <v>14</v>
      </c>
      <c r="O182" s="119">
        <v>40</v>
      </c>
      <c r="P182" s="26">
        <f t="shared" si="3"/>
        <v>53</v>
      </c>
    </row>
    <row r="183" spans="1:16" s="13" customFormat="1" ht="15.75" x14ac:dyDescent="0.25">
      <c r="A183" s="88" t="str">
        <f>'1.1'!A183</f>
        <v>MB197770</v>
      </c>
      <c r="B183" s="118" t="str">
        <f>'1.1'!B183</f>
        <v>THEJASVI N</v>
      </c>
      <c r="C183" s="23"/>
      <c r="D183" s="23"/>
      <c r="E183" s="23">
        <v>5</v>
      </c>
      <c r="F183" s="23">
        <v>5</v>
      </c>
      <c r="G183" s="23">
        <v>5</v>
      </c>
      <c r="H183" s="23">
        <v>5</v>
      </c>
      <c r="I183" s="23">
        <v>4</v>
      </c>
      <c r="J183" s="23">
        <v>9</v>
      </c>
      <c r="K183" s="23"/>
      <c r="L183" s="23">
        <v>7</v>
      </c>
      <c r="M183" s="23">
        <v>2</v>
      </c>
      <c r="N183" s="23">
        <v>8</v>
      </c>
      <c r="O183" s="119">
        <v>44</v>
      </c>
      <c r="P183" s="26">
        <f t="shared" si="3"/>
        <v>50</v>
      </c>
    </row>
    <row r="184" spans="1:16" s="13" customFormat="1" ht="15.75" x14ac:dyDescent="0.25">
      <c r="A184" s="88" t="str">
        <f>'1.1'!A184</f>
        <v>MB197771</v>
      </c>
      <c r="B184" s="118" t="str">
        <f>'1.1'!B184</f>
        <v>THUMMAGINJALA HIMA VARSHA THARAGA</v>
      </c>
      <c r="C184" s="23">
        <v>5</v>
      </c>
      <c r="D184" s="23">
        <v>4</v>
      </c>
      <c r="E184" s="23">
        <v>3</v>
      </c>
      <c r="F184" s="23">
        <v>5</v>
      </c>
      <c r="G184" s="23">
        <v>3</v>
      </c>
      <c r="H184" s="23"/>
      <c r="I184" s="23"/>
      <c r="J184" s="23">
        <v>7</v>
      </c>
      <c r="K184" s="23">
        <v>9</v>
      </c>
      <c r="L184" s="23">
        <v>7</v>
      </c>
      <c r="M184" s="23"/>
      <c r="N184" s="23">
        <v>11</v>
      </c>
      <c r="O184" s="119">
        <v>53</v>
      </c>
      <c r="P184" s="26">
        <f t="shared" si="3"/>
        <v>54</v>
      </c>
    </row>
    <row r="185" spans="1:16" s="13" customFormat="1" ht="15.75" x14ac:dyDescent="0.25">
      <c r="A185" s="88" t="str">
        <f>'1.1'!A185</f>
        <v>MB197772</v>
      </c>
      <c r="B185" s="118" t="str">
        <f>'1.1'!B185</f>
        <v>UDAYARAVIKANTH K V</v>
      </c>
      <c r="C185" s="23"/>
      <c r="D185" s="23">
        <v>4</v>
      </c>
      <c r="E185" s="23">
        <v>3</v>
      </c>
      <c r="F185" s="23">
        <v>5</v>
      </c>
      <c r="G185" s="23">
        <v>4</v>
      </c>
      <c r="H185" s="23"/>
      <c r="I185" s="23"/>
      <c r="J185" s="23">
        <v>7</v>
      </c>
      <c r="K185" s="23">
        <v>7</v>
      </c>
      <c r="L185" s="23"/>
      <c r="M185" s="23">
        <v>7</v>
      </c>
      <c r="N185" s="23">
        <v>11</v>
      </c>
      <c r="O185" s="119">
        <v>45</v>
      </c>
      <c r="P185" s="26">
        <f t="shared" si="3"/>
        <v>48</v>
      </c>
    </row>
    <row r="186" spans="1:16" s="13" customFormat="1" ht="15.75" x14ac:dyDescent="0.25">
      <c r="A186" s="88" t="str">
        <f>'1.1'!A186</f>
        <v>MB197773</v>
      </c>
      <c r="B186" s="118" t="str">
        <f>'1.1'!B186</f>
        <v>VANDANA BEEJADI VENKATESHA</v>
      </c>
      <c r="C186" s="23"/>
      <c r="D186" s="23">
        <v>4</v>
      </c>
      <c r="E186" s="23"/>
      <c r="F186" s="23">
        <v>2</v>
      </c>
      <c r="G186" s="23">
        <v>3</v>
      </c>
      <c r="H186" s="23">
        <v>5</v>
      </c>
      <c r="I186" s="23"/>
      <c r="J186" s="23">
        <v>8</v>
      </c>
      <c r="K186" s="23">
        <v>7</v>
      </c>
      <c r="L186" s="23"/>
      <c r="M186" s="23">
        <v>8</v>
      </c>
      <c r="N186" s="23">
        <v>10</v>
      </c>
      <c r="O186" s="119">
        <v>48</v>
      </c>
      <c r="P186" s="26">
        <f t="shared" si="3"/>
        <v>47</v>
      </c>
    </row>
    <row r="187" spans="1:16" s="13" customFormat="1" ht="15.75" x14ac:dyDescent="0.25">
      <c r="A187" s="88" t="str">
        <f>'1.1'!A187</f>
        <v>MB197774</v>
      </c>
      <c r="B187" s="118" t="str">
        <f>'1.1'!B187</f>
        <v>VARSHINI S</v>
      </c>
      <c r="C187" s="23">
        <v>2</v>
      </c>
      <c r="D187" s="23">
        <v>4</v>
      </c>
      <c r="E187" s="23">
        <v>5</v>
      </c>
      <c r="F187" s="23">
        <v>2</v>
      </c>
      <c r="G187" s="23">
        <v>2</v>
      </c>
      <c r="H187" s="23">
        <v>4</v>
      </c>
      <c r="I187" s="23">
        <v>5</v>
      </c>
      <c r="J187" s="23">
        <v>9</v>
      </c>
      <c r="K187" s="23">
        <v>7</v>
      </c>
      <c r="L187" s="23">
        <v>9</v>
      </c>
      <c r="M187" s="23">
        <v>8</v>
      </c>
      <c r="N187" s="23">
        <v>12</v>
      </c>
      <c r="O187" s="119">
        <v>42</v>
      </c>
      <c r="P187" s="26">
        <f t="shared" si="3"/>
        <v>69</v>
      </c>
    </row>
    <row r="188" spans="1:16" s="13" customFormat="1" ht="15.75" x14ac:dyDescent="0.25">
      <c r="A188" s="88" t="str">
        <f>'1.1'!A188</f>
        <v>MB197775</v>
      </c>
      <c r="B188" s="118" t="str">
        <f>'1.1'!B188</f>
        <v>VASAVI V</v>
      </c>
      <c r="C188" s="23">
        <v>2</v>
      </c>
      <c r="D188" s="23">
        <v>1</v>
      </c>
      <c r="E188" s="23">
        <v>5</v>
      </c>
      <c r="F188" s="23">
        <v>3</v>
      </c>
      <c r="G188" s="23">
        <v>5</v>
      </c>
      <c r="H188" s="23">
        <v>4</v>
      </c>
      <c r="I188" s="23">
        <v>5</v>
      </c>
      <c r="J188" s="23">
        <v>8</v>
      </c>
      <c r="K188" s="23"/>
      <c r="L188" s="23">
        <v>7</v>
      </c>
      <c r="M188" s="23">
        <v>8</v>
      </c>
      <c r="N188" s="23">
        <v>13</v>
      </c>
      <c r="O188" s="119">
        <v>40</v>
      </c>
      <c r="P188" s="26">
        <f t="shared" si="3"/>
        <v>61</v>
      </c>
    </row>
    <row r="189" spans="1:16" s="13" customFormat="1" ht="15.75" x14ac:dyDescent="0.25">
      <c r="A189" s="88" t="str">
        <f>'1.1'!A189</f>
        <v>MB197776</v>
      </c>
      <c r="B189" s="118" t="str">
        <f>'1.1'!B189</f>
        <v>VIDYA V T</v>
      </c>
      <c r="C189" s="23"/>
      <c r="D189" s="23">
        <v>4</v>
      </c>
      <c r="E189" s="23"/>
      <c r="F189" s="23"/>
      <c r="G189" s="23">
        <v>3</v>
      </c>
      <c r="H189" s="23">
        <v>2</v>
      </c>
      <c r="I189" s="23">
        <v>3</v>
      </c>
      <c r="J189" s="23">
        <v>9</v>
      </c>
      <c r="K189" s="23">
        <v>3</v>
      </c>
      <c r="L189" s="23">
        <v>8</v>
      </c>
      <c r="M189" s="23">
        <v>7</v>
      </c>
      <c r="N189" s="23">
        <v>9</v>
      </c>
      <c r="O189" s="119">
        <v>40</v>
      </c>
      <c r="P189" s="26">
        <f t="shared" si="3"/>
        <v>48</v>
      </c>
    </row>
    <row r="190" spans="1:16" s="13" customFormat="1" ht="15.75" x14ac:dyDescent="0.25">
      <c r="A190" s="88" t="str">
        <f>'1.1'!A190</f>
        <v>MB197777</v>
      </c>
      <c r="B190" s="118" t="str">
        <f>'1.1'!B190</f>
        <v>VIGNESH V KAMATH</v>
      </c>
      <c r="C190" s="23">
        <v>4</v>
      </c>
      <c r="D190" s="23"/>
      <c r="E190" s="23">
        <v>5</v>
      </c>
      <c r="F190" s="23"/>
      <c r="G190" s="23">
        <v>5</v>
      </c>
      <c r="H190" s="23">
        <v>5</v>
      </c>
      <c r="I190" s="23">
        <v>5</v>
      </c>
      <c r="J190" s="23">
        <v>8</v>
      </c>
      <c r="K190" s="23">
        <v>8</v>
      </c>
      <c r="L190" s="23"/>
      <c r="M190" s="23">
        <v>9</v>
      </c>
      <c r="N190" s="23">
        <v>14</v>
      </c>
      <c r="O190" s="119">
        <v>40</v>
      </c>
      <c r="P190" s="26">
        <f t="shared" si="3"/>
        <v>63</v>
      </c>
    </row>
    <row r="191" spans="1:16" s="13" customFormat="1" ht="15.75" x14ac:dyDescent="0.25">
      <c r="A191" s="88" t="str">
        <f>'1.1'!A191</f>
        <v>MB197778</v>
      </c>
      <c r="B191" s="118" t="str">
        <f>'1.1'!B191</f>
        <v>VIKRAM RATHOD</v>
      </c>
      <c r="C191" s="23">
        <v>4</v>
      </c>
      <c r="D191" s="23">
        <v>4</v>
      </c>
      <c r="E191" s="23"/>
      <c r="F191" s="23">
        <v>4</v>
      </c>
      <c r="G191" s="23"/>
      <c r="H191" s="23">
        <v>4</v>
      </c>
      <c r="I191" s="23"/>
      <c r="J191" s="23">
        <v>8</v>
      </c>
      <c r="K191" s="23">
        <v>9</v>
      </c>
      <c r="L191" s="23"/>
      <c r="M191" s="23"/>
      <c r="N191" s="23">
        <v>11</v>
      </c>
      <c r="O191" s="119">
        <v>46</v>
      </c>
      <c r="P191" s="26">
        <f t="shared" si="3"/>
        <v>44</v>
      </c>
    </row>
    <row r="192" spans="1:16" s="13" customFormat="1" ht="15.75" x14ac:dyDescent="0.25">
      <c r="A192" s="88" t="str">
        <f>'1.1'!A192</f>
        <v>MB197779</v>
      </c>
      <c r="B192" s="118" t="str">
        <f>'1.1'!B192</f>
        <v>VIVEKA R</v>
      </c>
      <c r="C192" s="23"/>
      <c r="D192" s="23"/>
      <c r="E192" s="23">
        <v>5</v>
      </c>
      <c r="F192" s="23">
        <v>5</v>
      </c>
      <c r="G192" s="23">
        <v>4</v>
      </c>
      <c r="H192" s="23"/>
      <c r="I192" s="23">
        <v>4</v>
      </c>
      <c r="J192" s="23"/>
      <c r="K192" s="23">
        <v>7</v>
      </c>
      <c r="L192" s="23">
        <v>8</v>
      </c>
      <c r="M192" s="23">
        <v>8</v>
      </c>
      <c r="N192" s="23">
        <v>14</v>
      </c>
      <c r="O192" s="119">
        <v>27</v>
      </c>
      <c r="P192" s="26">
        <f t="shared" si="3"/>
        <v>55</v>
      </c>
    </row>
    <row r="193" spans="1:16" s="13" customFormat="1" ht="15.75" x14ac:dyDescent="0.25">
      <c r="A193" s="88" t="str">
        <f>'1.1'!A193</f>
        <v>MB197780</v>
      </c>
      <c r="B193" s="118" t="str">
        <f>'1.1'!B193</f>
        <v>YASHASWINI HK</v>
      </c>
      <c r="C193" s="23"/>
      <c r="D193" s="23">
        <v>4</v>
      </c>
      <c r="E193" s="23">
        <v>4</v>
      </c>
      <c r="F193" s="23">
        <v>3</v>
      </c>
      <c r="G193" s="23"/>
      <c r="H193" s="23"/>
      <c r="I193" s="23">
        <v>5</v>
      </c>
      <c r="J193" s="23">
        <v>9</v>
      </c>
      <c r="K193" s="23"/>
      <c r="L193" s="23">
        <v>8</v>
      </c>
      <c r="M193" s="23">
        <v>8</v>
      </c>
      <c r="N193" s="23">
        <v>11</v>
      </c>
      <c r="O193" s="119">
        <v>46</v>
      </c>
      <c r="P193" s="26">
        <f t="shared" si="3"/>
        <v>52</v>
      </c>
    </row>
    <row r="194" spans="1:16" s="13" customFormat="1" ht="15.75" x14ac:dyDescent="0.25">
      <c r="A194" s="143" t="s">
        <v>48</v>
      </c>
      <c r="B194" s="144"/>
      <c r="C194" s="34">
        <f t="shared" ref="C194:N194" si="4">COUNTA(C15:C193)</f>
        <v>127</v>
      </c>
      <c r="D194" s="35">
        <f t="shared" si="4"/>
        <v>113</v>
      </c>
      <c r="E194" s="35">
        <f t="shared" si="4"/>
        <v>130</v>
      </c>
      <c r="F194" s="35">
        <f t="shared" si="4"/>
        <v>125</v>
      </c>
      <c r="G194" s="35">
        <f t="shared" si="4"/>
        <v>126</v>
      </c>
      <c r="H194" s="35">
        <f t="shared" si="4"/>
        <v>118</v>
      </c>
      <c r="I194" s="35">
        <f t="shared" si="4"/>
        <v>123</v>
      </c>
      <c r="J194" s="35">
        <f t="shared" si="4"/>
        <v>140</v>
      </c>
      <c r="K194" s="35">
        <f t="shared" si="4"/>
        <v>130</v>
      </c>
      <c r="L194" s="35">
        <f t="shared" si="4"/>
        <v>141</v>
      </c>
      <c r="M194" s="35">
        <f t="shared" si="4"/>
        <v>130</v>
      </c>
      <c r="N194" s="35">
        <f t="shared" si="4"/>
        <v>175</v>
      </c>
      <c r="O194" s="36">
        <f>COUNT(O15:O193)</f>
        <v>178</v>
      </c>
      <c r="P194" s="26"/>
    </row>
    <row r="195" spans="1:16" s="13" customFormat="1" ht="15.75" x14ac:dyDescent="0.25">
      <c r="A195" s="143" t="s">
        <v>4</v>
      </c>
      <c r="B195" s="144"/>
      <c r="C195" s="43">
        <f t="shared" ref="C195:O195" si="5">COUNTIF(C15:C193,"&gt;"&amp;C14)</f>
        <v>62</v>
      </c>
      <c r="D195" s="44">
        <f t="shared" si="5"/>
        <v>58</v>
      </c>
      <c r="E195" s="44">
        <f t="shared" si="5"/>
        <v>67</v>
      </c>
      <c r="F195" s="44">
        <f t="shared" si="5"/>
        <v>72</v>
      </c>
      <c r="G195" s="44">
        <f t="shared" si="5"/>
        <v>73</v>
      </c>
      <c r="H195" s="44">
        <f t="shared" si="5"/>
        <v>66</v>
      </c>
      <c r="I195" s="44">
        <f t="shared" si="5"/>
        <v>68</v>
      </c>
      <c r="J195" s="44">
        <f t="shared" si="5"/>
        <v>139</v>
      </c>
      <c r="K195" s="44">
        <f t="shared" si="5"/>
        <v>122</v>
      </c>
      <c r="L195" s="44">
        <f t="shared" si="5"/>
        <v>133</v>
      </c>
      <c r="M195" s="44">
        <f t="shared" si="5"/>
        <v>123</v>
      </c>
      <c r="N195" s="44">
        <f t="shared" si="5"/>
        <v>145</v>
      </c>
      <c r="O195" s="27">
        <f t="shared" si="5"/>
        <v>178</v>
      </c>
      <c r="P195" s="26"/>
    </row>
    <row r="196" spans="1:16" s="13" customFormat="1" ht="15.75" x14ac:dyDescent="0.25">
      <c r="A196" s="143" t="s">
        <v>53</v>
      </c>
      <c r="B196" s="144"/>
      <c r="C196" s="43">
        <f t="shared" ref="C196:N196" si="6">ROUND(C195*100/C194,0)</f>
        <v>49</v>
      </c>
      <c r="D196" s="43">
        <f t="shared" si="6"/>
        <v>51</v>
      </c>
      <c r="E196" s="44">
        <f t="shared" si="6"/>
        <v>52</v>
      </c>
      <c r="F196" s="44">
        <f t="shared" si="6"/>
        <v>58</v>
      </c>
      <c r="G196" s="44">
        <f t="shared" si="6"/>
        <v>58</v>
      </c>
      <c r="H196" s="44">
        <f t="shared" si="6"/>
        <v>56</v>
      </c>
      <c r="I196" s="44">
        <f t="shared" si="6"/>
        <v>55</v>
      </c>
      <c r="J196" s="44">
        <f t="shared" si="6"/>
        <v>99</v>
      </c>
      <c r="K196" s="44">
        <f t="shared" si="6"/>
        <v>94</v>
      </c>
      <c r="L196" s="44">
        <f t="shared" si="6"/>
        <v>94</v>
      </c>
      <c r="M196" s="44">
        <f t="shared" si="6"/>
        <v>95</v>
      </c>
      <c r="N196" s="44">
        <f t="shared" si="6"/>
        <v>83</v>
      </c>
      <c r="O196" s="27">
        <f>ROUND(O195*100/O194,0)</f>
        <v>100</v>
      </c>
      <c r="P196" s="26"/>
    </row>
    <row r="197" spans="1:16" s="13" customFormat="1" x14ac:dyDescent="0.25">
      <c r="A197" s="147" t="s">
        <v>14</v>
      </c>
      <c r="B197" s="148"/>
      <c r="C197" s="43" t="str">
        <f>IF(C196&gt;=80,"3",IF(C196&gt;=70,"2",IF(C196&gt;=60,"1","-")))</f>
        <v>-</v>
      </c>
      <c r="D197" s="44" t="str">
        <f t="shared" ref="D197:O197" si="7">IF(D196&gt;=80,"3",IF(D196&gt;=70,"2",IF(D196&gt;=60,"1","-")))</f>
        <v>-</v>
      </c>
      <c r="E197" s="44" t="str">
        <f t="shared" si="7"/>
        <v>-</v>
      </c>
      <c r="F197" s="44" t="str">
        <f t="shared" si="7"/>
        <v>-</v>
      </c>
      <c r="G197" s="44" t="str">
        <f t="shared" si="7"/>
        <v>-</v>
      </c>
      <c r="H197" s="44" t="str">
        <f t="shared" si="7"/>
        <v>-</v>
      </c>
      <c r="I197" s="44" t="str">
        <f t="shared" si="7"/>
        <v>-</v>
      </c>
      <c r="J197" s="44" t="str">
        <f t="shared" si="7"/>
        <v>3</v>
      </c>
      <c r="K197" s="44" t="str">
        <f t="shared" si="7"/>
        <v>3</v>
      </c>
      <c r="L197" s="44" t="str">
        <f t="shared" si="7"/>
        <v>3</v>
      </c>
      <c r="M197" s="44" t="str">
        <f t="shared" si="7"/>
        <v>3</v>
      </c>
      <c r="N197" s="44" t="str">
        <f t="shared" si="7"/>
        <v>3</v>
      </c>
      <c r="O197" s="27" t="str">
        <f t="shared" si="7"/>
        <v>3</v>
      </c>
      <c r="P197" s="26"/>
    </row>
    <row r="198" spans="1:16" s="13" customFormat="1" x14ac:dyDescent="0.25">
      <c r="A198" s="9"/>
      <c r="B198" s="9"/>
      <c r="C198" s="22" t="s">
        <v>0</v>
      </c>
      <c r="D198" s="22" t="s">
        <v>59</v>
      </c>
      <c r="E198" s="22" t="s">
        <v>61</v>
      </c>
      <c r="F198" s="22" t="s">
        <v>2</v>
      </c>
      <c r="G198" s="22" t="s">
        <v>1</v>
      </c>
      <c r="H198" s="22" t="s">
        <v>3</v>
      </c>
      <c r="I198" s="22" t="s">
        <v>0</v>
      </c>
      <c r="J198" s="22" t="s">
        <v>61</v>
      </c>
      <c r="K198" s="22" t="s">
        <v>3</v>
      </c>
      <c r="L198" s="22" t="s">
        <v>2</v>
      </c>
      <c r="M198" s="22" t="s">
        <v>1</v>
      </c>
      <c r="N198" s="22" t="s">
        <v>3</v>
      </c>
      <c r="P198" s="10"/>
    </row>
    <row r="199" spans="1:16" s="13" customFormat="1" ht="18.75" x14ac:dyDescent="0.3">
      <c r="A199" s="9"/>
      <c r="B199" s="9"/>
      <c r="C199" s="10"/>
      <c r="D199" s="10"/>
      <c r="E199" s="11"/>
      <c r="F199" s="149"/>
      <c r="G199" s="150"/>
      <c r="H199" s="136" t="s">
        <v>15</v>
      </c>
      <c r="I199" s="137"/>
      <c r="J199" s="14" t="s">
        <v>18</v>
      </c>
      <c r="K199" s="14"/>
      <c r="L199" s="15"/>
      <c r="M199" s="15"/>
      <c r="N199" s="16"/>
      <c r="P199" s="10"/>
    </row>
    <row r="200" spans="1:16" s="13" customFormat="1" ht="20.25" x14ac:dyDescent="0.3">
      <c r="A200" s="9"/>
      <c r="B200" s="9"/>
      <c r="C200" s="17"/>
      <c r="D200" s="18"/>
      <c r="E200" s="12"/>
      <c r="F200" s="151" t="s">
        <v>16</v>
      </c>
      <c r="G200" s="152"/>
      <c r="H200" s="19" t="s">
        <v>35</v>
      </c>
      <c r="I200" s="19" t="s">
        <v>14</v>
      </c>
      <c r="J200" s="19" t="s">
        <v>35</v>
      </c>
      <c r="K200" s="19" t="s">
        <v>14</v>
      </c>
      <c r="L200" s="20"/>
      <c r="M200" s="20"/>
      <c r="N200" s="17"/>
      <c r="P200" s="10"/>
    </row>
    <row r="201" spans="1:16" s="13" customFormat="1" ht="20.25" x14ac:dyDescent="0.3">
      <c r="A201" s="9"/>
      <c r="B201" s="9"/>
      <c r="C201" s="17"/>
      <c r="D201" s="17"/>
      <c r="E201" s="12"/>
      <c r="F201" s="151" t="s">
        <v>31</v>
      </c>
      <c r="G201" s="152"/>
      <c r="H201" s="22">
        <f>AVERAGE(C196)</f>
        <v>49</v>
      </c>
      <c r="I201" s="44" t="str">
        <f>IF(H201&gt;=80,"3",IF(H201&gt;=70,"2",IF(H201&gt;=60,"1",IF(H201&lt;=59,"-"))))</f>
        <v>-</v>
      </c>
      <c r="J201" s="44">
        <f>(H201*0.3)+($O$196*0.7)</f>
        <v>84.7</v>
      </c>
      <c r="K201" s="44" t="str">
        <f>IF(J201&gt;=80,"3",IF(J201&gt;=70,"2",IF(J201&gt;=60,"1",IF(J201&lt;59,"-"))))</f>
        <v>3</v>
      </c>
      <c r="L201" s="21"/>
      <c r="M201" s="21"/>
      <c r="N201" s="17"/>
      <c r="P201" s="10"/>
    </row>
    <row r="202" spans="1:16" s="13" customFormat="1" ht="20.25" x14ac:dyDescent="0.3">
      <c r="A202" s="9"/>
      <c r="B202" s="9"/>
      <c r="C202" s="10"/>
      <c r="D202" s="10"/>
      <c r="E202" s="11"/>
      <c r="F202" s="151" t="s">
        <v>32</v>
      </c>
      <c r="G202" s="152"/>
      <c r="H202" s="39">
        <f>AVERAGE(G196,M196)</f>
        <v>76.5</v>
      </c>
      <c r="I202" s="48" t="str">
        <f>IF(H202&gt;=80,"3",IF(H202&gt;=70,"2",IF(H202&gt;=60,"1",IF(H202&gt;=59,"-"))))</f>
        <v>2</v>
      </c>
      <c r="J202" s="44">
        <f t="shared" ref="J202:J206" si="8">(H202*0.3)+($O$196*0.7)</f>
        <v>92.95</v>
      </c>
      <c r="K202" s="44" t="str">
        <f>IF(J202&gt;=80,"3",IF(J202&gt;=70,"2",IF(J202&gt;=60,"1",IF(J202&lt;59,"-"))))</f>
        <v>3</v>
      </c>
      <c r="L202" s="21"/>
      <c r="M202" s="21"/>
      <c r="N202" s="17"/>
      <c r="P202" s="10"/>
    </row>
    <row r="203" spans="1:16" s="13" customFormat="1" ht="20.25" x14ac:dyDescent="0.3">
      <c r="A203" s="9"/>
      <c r="B203" s="9"/>
      <c r="C203" s="10"/>
      <c r="D203" s="10"/>
      <c r="E203" s="11"/>
      <c r="F203" s="151" t="s">
        <v>33</v>
      </c>
      <c r="G203" s="152"/>
      <c r="H203" s="22">
        <f>AVERAGE(F196,L196)</f>
        <v>76</v>
      </c>
      <c r="I203" s="48" t="str">
        <f t="shared" ref="I203:I206" si="9">IF(H203&gt;=80,"3",IF(H203&gt;=70,"2",IF(H203&gt;=60,"1",IF(H203&lt;=59,"-"))))</f>
        <v>2</v>
      </c>
      <c r="J203" s="44">
        <f t="shared" si="8"/>
        <v>92.8</v>
      </c>
      <c r="K203" s="44" t="str">
        <f>IF(J203&gt;=80,"3",IF(J203&gt;=70,"2",IF(J203&gt;=60,"1",IF(J203&lt;59,"-"))))</f>
        <v>3</v>
      </c>
      <c r="L203" s="21"/>
      <c r="M203" s="21"/>
      <c r="N203" s="17"/>
      <c r="P203" s="10"/>
    </row>
    <row r="204" spans="1:16" s="13" customFormat="1" ht="20.25" x14ac:dyDescent="0.3">
      <c r="A204" s="9"/>
      <c r="B204" s="9"/>
      <c r="C204" s="10"/>
      <c r="D204" s="10"/>
      <c r="E204" s="11"/>
      <c r="F204" s="151" t="s">
        <v>34</v>
      </c>
      <c r="G204" s="152"/>
      <c r="H204" s="22">
        <f>AVERAGE(H196,K196)</f>
        <v>75</v>
      </c>
      <c r="I204" s="60" t="str">
        <f t="shared" si="9"/>
        <v>2</v>
      </c>
      <c r="J204" s="60">
        <f t="shared" si="8"/>
        <v>92.5</v>
      </c>
      <c r="K204" s="60" t="str">
        <f t="shared" ref="K204:K205" si="10">IF(J204&gt;=80,"3",IF(J204&gt;=70,"2",IF(J204&gt;=60,"1",IF(J204&lt;59,"-"))))</f>
        <v>3</v>
      </c>
      <c r="L204" s="21"/>
      <c r="M204" s="21"/>
      <c r="N204" s="17"/>
      <c r="P204" s="10"/>
    </row>
    <row r="205" spans="1:16" s="13" customFormat="1" ht="20.25" x14ac:dyDescent="0.3">
      <c r="A205" s="9"/>
      <c r="B205" s="9"/>
      <c r="C205" s="10"/>
      <c r="D205" s="10"/>
      <c r="E205" s="11"/>
      <c r="F205" s="151" t="s">
        <v>60</v>
      </c>
      <c r="G205" s="152"/>
      <c r="H205" s="22">
        <f>AVERAGE(D196)</f>
        <v>51</v>
      </c>
      <c r="I205" s="60" t="str">
        <f t="shared" si="9"/>
        <v>-</v>
      </c>
      <c r="J205" s="60">
        <f t="shared" si="8"/>
        <v>85.3</v>
      </c>
      <c r="K205" s="60" t="str">
        <f t="shared" si="10"/>
        <v>3</v>
      </c>
      <c r="L205" s="21"/>
      <c r="M205" s="21"/>
      <c r="N205" s="17"/>
      <c r="P205" s="10"/>
    </row>
    <row r="206" spans="1:16" s="13" customFormat="1" ht="20.25" x14ac:dyDescent="0.3">
      <c r="A206" s="9"/>
      <c r="B206" s="9"/>
      <c r="C206" s="10"/>
      <c r="D206" s="10"/>
      <c r="E206" s="11"/>
      <c r="F206" s="151" t="s">
        <v>62</v>
      </c>
      <c r="G206" s="152"/>
      <c r="H206" s="22">
        <f>AVERAGE(E196,J196)</f>
        <v>75.5</v>
      </c>
      <c r="I206" s="48" t="str">
        <f t="shared" si="9"/>
        <v>2</v>
      </c>
      <c r="J206" s="44">
        <f t="shared" si="8"/>
        <v>92.65</v>
      </c>
      <c r="K206" s="44" t="str">
        <f>IF(J206&gt;=80,"3",IF(J206&gt;=70,"2",IF(J206&gt;=60,"1",IF(J206&lt;59,"-"))))</f>
        <v>3</v>
      </c>
      <c r="L206" s="21"/>
      <c r="M206" s="21"/>
      <c r="N206" s="17"/>
      <c r="P206" s="10"/>
    </row>
    <row r="207" spans="1:16" s="13" customFormat="1" x14ac:dyDescent="0.25">
      <c r="A207" s="9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P207" s="10"/>
    </row>
  </sheetData>
  <mergeCells count="33">
    <mergeCell ref="A1:P1"/>
    <mergeCell ref="A2:P2"/>
    <mergeCell ref="A3:P3"/>
    <mergeCell ref="A4:P4"/>
    <mergeCell ref="C8:N8"/>
    <mergeCell ref="C5:G5"/>
    <mergeCell ref="C6:G6"/>
    <mergeCell ref="I5:K5"/>
    <mergeCell ref="L5:M5"/>
    <mergeCell ref="N5:O5"/>
    <mergeCell ref="M6:P6"/>
    <mergeCell ref="A5:B5"/>
    <mergeCell ref="H6:L6"/>
    <mergeCell ref="H199:I199"/>
    <mergeCell ref="C9:N9"/>
    <mergeCell ref="C10:I10"/>
    <mergeCell ref="J10:M10"/>
    <mergeCell ref="F205:G205"/>
    <mergeCell ref="F200:G200"/>
    <mergeCell ref="F199:G199"/>
    <mergeCell ref="F201:G201"/>
    <mergeCell ref="F202:G202"/>
    <mergeCell ref="F203:G203"/>
    <mergeCell ref="F204:G204"/>
    <mergeCell ref="A11:B11"/>
    <mergeCell ref="A12:B12"/>
    <mergeCell ref="A13:B13"/>
    <mergeCell ref="A10:B10"/>
    <mergeCell ref="F206:G206"/>
    <mergeCell ref="A194:B194"/>
    <mergeCell ref="A195:B195"/>
    <mergeCell ref="A196:B196"/>
    <mergeCell ref="A197:B197"/>
  </mergeCells>
  <pageMargins left="0" right="0" top="0" bottom="0" header="0" footer="0"/>
  <pageSetup scale="54" orientation="portrait" r:id="rId1"/>
  <rowBreaks count="1" manualBreakCount="1">
    <brk id="26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G5" sqref="G5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35" t="s">
        <v>444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3" spans="1:13" x14ac:dyDescent="0.25">
      <c r="C3" s="74"/>
      <c r="D3" s="74" t="s">
        <v>15</v>
      </c>
      <c r="E3" s="74"/>
      <c r="F3" s="74" t="s">
        <v>18</v>
      </c>
      <c r="G3" s="74"/>
    </row>
    <row r="4" spans="1:13" x14ac:dyDescent="0.25">
      <c r="C4" s="75" t="s">
        <v>16</v>
      </c>
      <c r="D4" s="74" t="s">
        <v>17</v>
      </c>
      <c r="E4" s="74" t="s">
        <v>14</v>
      </c>
      <c r="F4" s="74" t="s">
        <v>17</v>
      </c>
      <c r="G4" s="74" t="s">
        <v>14</v>
      </c>
    </row>
    <row r="5" spans="1:13" x14ac:dyDescent="0.25">
      <c r="C5" s="75" t="s">
        <v>0</v>
      </c>
      <c r="D5" s="29">
        <f>'1.6'!H201</f>
        <v>49</v>
      </c>
      <c r="E5" s="29" t="str">
        <f>'1.6'!I201</f>
        <v>-</v>
      </c>
      <c r="F5" s="29">
        <f>'1.6'!J201</f>
        <v>84.7</v>
      </c>
      <c r="G5" s="29" t="str">
        <f>'1.6'!K201</f>
        <v>3</v>
      </c>
    </row>
    <row r="6" spans="1:13" x14ac:dyDescent="0.25">
      <c r="C6" s="75" t="s">
        <v>1</v>
      </c>
      <c r="D6" s="29">
        <f>'1.6'!H202</f>
        <v>76.5</v>
      </c>
      <c r="E6" s="29" t="str">
        <f>'1.6'!I202</f>
        <v>2</v>
      </c>
      <c r="F6" s="29">
        <f>'1.6'!J202</f>
        <v>92.95</v>
      </c>
      <c r="G6" s="29" t="str">
        <f>'1.6'!K202</f>
        <v>3</v>
      </c>
    </row>
    <row r="7" spans="1:13" x14ac:dyDescent="0.25">
      <c r="C7" s="75" t="s">
        <v>2</v>
      </c>
      <c r="D7" s="29">
        <f>'1.6'!H203</f>
        <v>76</v>
      </c>
      <c r="E7" s="29" t="str">
        <f>'1.6'!I203</f>
        <v>2</v>
      </c>
      <c r="F7" s="29">
        <f>'1.6'!J203</f>
        <v>92.8</v>
      </c>
      <c r="G7" s="29" t="str">
        <f>'1.6'!K203</f>
        <v>3</v>
      </c>
    </row>
    <row r="8" spans="1:13" x14ac:dyDescent="0.25">
      <c r="C8" s="75" t="s">
        <v>3</v>
      </c>
      <c r="D8" s="29">
        <f>'1.6'!H206</f>
        <v>75.5</v>
      </c>
      <c r="E8" s="29" t="str">
        <f>'1.6'!I206</f>
        <v>2</v>
      </c>
      <c r="F8" s="29">
        <f>'1.6'!J206</f>
        <v>92.65</v>
      </c>
      <c r="G8" s="29" t="str">
        <f>'1.6'!K206</f>
        <v>3</v>
      </c>
    </row>
    <row r="9" spans="1:13" x14ac:dyDescent="0.25">
      <c r="C9" s="75" t="s">
        <v>59</v>
      </c>
      <c r="D9" s="29">
        <f>'1.6'!H205</f>
        <v>51</v>
      </c>
      <c r="E9" s="29" t="str">
        <f>'1.6'!I205</f>
        <v>-</v>
      </c>
      <c r="F9" s="29">
        <f>'1.6'!J205</f>
        <v>85.3</v>
      </c>
      <c r="G9" s="29" t="str">
        <f>'1.6'!K205</f>
        <v>3</v>
      </c>
    </row>
    <row r="10" spans="1:13" x14ac:dyDescent="0.25">
      <c r="C10" s="75" t="s">
        <v>61</v>
      </c>
      <c r="D10" s="29">
        <f>'1.6'!H206</f>
        <v>75.5</v>
      </c>
      <c r="E10" s="29" t="str">
        <f>'1.6'!I206</f>
        <v>2</v>
      </c>
      <c r="F10" s="29">
        <f>'1.6'!J206</f>
        <v>92.65</v>
      </c>
      <c r="G10" s="29" t="str">
        <f>'1.6'!K206</f>
        <v>3</v>
      </c>
    </row>
    <row r="12" spans="1:13" ht="15.75" thickBot="1" x14ac:dyDescent="0.3">
      <c r="B12" s="76"/>
      <c r="C12" s="77" t="s">
        <v>6</v>
      </c>
      <c r="D12" s="77" t="s">
        <v>7</v>
      </c>
      <c r="E12" s="77" t="s">
        <v>5</v>
      </c>
      <c r="F12" s="77" t="s">
        <v>12</v>
      </c>
      <c r="G12" s="77" t="s">
        <v>13</v>
      </c>
      <c r="H12" s="77" t="s">
        <v>49</v>
      </c>
      <c r="I12" s="77" t="s">
        <v>50</v>
      </c>
      <c r="J12" s="77" t="s">
        <v>51</v>
      </c>
      <c r="K12" s="77" t="s">
        <v>52</v>
      </c>
      <c r="L12" s="86" t="s">
        <v>67</v>
      </c>
      <c r="M12" s="86" t="s">
        <v>68</v>
      </c>
    </row>
    <row r="13" spans="1:13" ht="16.5" thickBot="1" x14ac:dyDescent="0.3">
      <c r="B13" s="77" t="s">
        <v>8</v>
      </c>
      <c r="C13" s="51">
        <v>2</v>
      </c>
      <c r="D13" s="52">
        <v>2</v>
      </c>
      <c r="E13" s="52">
        <v>1</v>
      </c>
      <c r="F13" s="52">
        <v>3</v>
      </c>
      <c r="G13" s="52">
        <v>1</v>
      </c>
      <c r="H13" s="52">
        <v>3</v>
      </c>
      <c r="I13" s="52">
        <v>2</v>
      </c>
      <c r="J13" s="52">
        <v>1</v>
      </c>
      <c r="K13" s="52">
        <v>1</v>
      </c>
      <c r="L13" s="52">
        <v>1</v>
      </c>
      <c r="M13" s="52">
        <v>2</v>
      </c>
    </row>
    <row r="14" spans="1:13" ht="16.5" thickBot="1" x14ac:dyDescent="0.3">
      <c r="B14" s="77" t="s">
        <v>9</v>
      </c>
      <c r="C14" s="53">
        <v>3</v>
      </c>
      <c r="D14" s="54">
        <v>2</v>
      </c>
      <c r="E14" s="54">
        <v>1</v>
      </c>
      <c r="F14" s="54">
        <v>3</v>
      </c>
      <c r="G14" s="54">
        <v>3</v>
      </c>
      <c r="H14" s="54">
        <v>3</v>
      </c>
      <c r="I14" s="54">
        <v>2</v>
      </c>
      <c r="J14" s="54">
        <v>1</v>
      </c>
      <c r="K14" s="54">
        <v>1</v>
      </c>
      <c r="L14" s="52">
        <v>1</v>
      </c>
      <c r="M14" s="52">
        <v>1</v>
      </c>
    </row>
    <row r="15" spans="1:13" ht="16.5" thickBot="1" x14ac:dyDescent="0.3">
      <c r="B15" s="77" t="s">
        <v>10</v>
      </c>
      <c r="C15" s="53">
        <v>3</v>
      </c>
      <c r="D15" s="54">
        <v>2</v>
      </c>
      <c r="E15" s="54">
        <v>2</v>
      </c>
      <c r="F15" s="54">
        <v>2</v>
      </c>
      <c r="G15" s="54">
        <v>3</v>
      </c>
      <c r="H15" s="54">
        <v>3</v>
      </c>
      <c r="I15" s="54">
        <v>2</v>
      </c>
      <c r="J15" s="54">
        <v>3</v>
      </c>
      <c r="K15" s="54">
        <v>2</v>
      </c>
      <c r="L15" s="52">
        <v>1</v>
      </c>
      <c r="M15" s="52">
        <v>1</v>
      </c>
    </row>
    <row r="16" spans="1:13" ht="16.5" thickBot="1" x14ac:dyDescent="0.3">
      <c r="B16" s="77" t="s">
        <v>11</v>
      </c>
      <c r="C16" s="53">
        <v>3</v>
      </c>
      <c r="D16" s="54">
        <v>2</v>
      </c>
      <c r="E16" s="54">
        <v>2</v>
      </c>
      <c r="F16" s="54">
        <v>1</v>
      </c>
      <c r="G16" s="54">
        <v>2</v>
      </c>
      <c r="H16" s="54">
        <v>2</v>
      </c>
      <c r="I16" s="54">
        <v>2</v>
      </c>
      <c r="J16" s="54">
        <v>1</v>
      </c>
      <c r="K16" s="54">
        <v>2</v>
      </c>
      <c r="L16" s="52">
        <v>2</v>
      </c>
      <c r="M16" s="52">
        <v>2</v>
      </c>
    </row>
    <row r="17" spans="1:13" ht="16.5" thickBot="1" x14ac:dyDescent="0.3">
      <c r="B17" s="86" t="s">
        <v>58</v>
      </c>
      <c r="C17" s="53">
        <v>2</v>
      </c>
      <c r="D17" s="54">
        <v>2</v>
      </c>
      <c r="E17" s="54">
        <v>1</v>
      </c>
      <c r="F17" s="54">
        <v>2</v>
      </c>
      <c r="G17" s="54">
        <v>3</v>
      </c>
      <c r="H17" s="54">
        <v>3</v>
      </c>
      <c r="I17" s="54">
        <v>3</v>
      </c>
      <c r="J17" s="54">
        <v>2</v>
      </c>
      <c r="K17" s="54">
        <v>1</v>
      </c>
      <c r="L17" s="52">
        <v>1</v>
      </c>
      <c r="M17" s="52">
        <v>1</v>
      </c>
    </row>
    <row r="18" spans="1:13" ht="16.5" thickBot="1" x14ac:dyDescent="0.3">
      <c r="B18" s="86" t="s">
        <v>63</v>
      </c>
      <c r="C18" s="53">
        <v>1</v>
      </c>
      <c r="D18" s="54">
        <v>3</v>
      </c>
      <c r="E18" s="54">
        <v>3</v>
      </c>
      <c r="F18" s="54">
        <v>3</v>
      </c>
      <c r="G18" s="54">
        <v>2</v>
      </c>
      <c r="H18" s="54">
        <v>1</v>
      </c>
      <c r="I18" s="54">
        <v>1</v>
      </c>
      <c r="J18" s="54">
        <v>2</v>
      </c>
      <c r="K18" s="54">
        <v>2</v>
      </c>
      <c r="L18" s="52">
        <v>2</v>
      </c>
      <c r="M18" s="52">
        <v>2</v>
      </c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4"/>
      <c r="C20" s="4"/>
      <c r="D20" s="4"/>
      <c r="E20" s="4"/>
      <c r="F20" s="4"/>
      <c r="G20" s="4"/>
    </row>
    <row r="21" spans="1:13" x14ac:dyDescent="0.25">
      <c r="B21" s="4"/>
      <c r="C21" s="4"/>
      <c r="D21" s="4"/>
      <c r="E21" s="4"/>
      <c r="F21" s="4"/>
      <c r="G21" s="4"/>
    </row>
    <row r="22" spans="1:13" x14ac:dyDescent="0.25">
      <c r="A22" s="156" t="s">
        <v>29</v>
      </c>
      <c r="B22" s="156"/>
      <c r="C22" s="153" t="s">
        <v>6</v>
      </c>
      <c r="D22" s="153" t="s">
        <v>7</v>
      </c>
      <c r="E22" s="153" t="s">
        <v>5</v>
      </c>
      <c r="F22" s="153" t="s">
        <v>12</v>
      </c>
      <c r="G22" s="153" t="s">
        <v>13</v>
      </c>
      <c r="H22" s="153" t="s">
        <v>49</v>
      </c>
      <c r="I22" s="153" t="s">
        <v>50</v>
      </c>
      <c r="J22" s="153" t="s">
        <v>51</v>
      </c>
      <c r="K22" s="153" t="s">
        <v>52</v>
      </c>
      <c r="L22" s="153" t="s">
        <v>67</v>
      </c>
      <c r="M22" s="153" t="s">
        <v>68</v>
      </c>
    </row>
    <row r="23" spans="1:13" x14ac:dyDescent="0.25">
      <c r="A23" s="155" t="s">
        <v>28</v>
      </c>
      <c r="B23" s="155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</row>
    <row r="24" spans="1:13" x14ac:dyDescent="0.25">
      <c r="A24" s="77" t="s">
        <v>8</v>
      </c>
      <c r="B24" s="24">
        <f t="shared" ref="B24:B29" si="0">F5</f>
        <v>84.7</v>
      </c>
      <c r="C24" s="82">
        <f>C13*$B$24/3</f>
        <v>56.466666666666669</v>
      </c>
      <c r="D24" s="82">
        <f t="shared" ref="D24:M24" si="1">D13*$B$24/3</f>
        <v>56.466666666666669</v>
      </c>
      <c r="E24" s="82">
        <f t="shared" si="1"/>
        <v>28.233333333333334</v>
      </c>
      <c r="F24" s="82">
        <f t="shared" si="1"/>
        <v>84.7</v>
      </c>
      <c r="G24" s="82">
        <f t="shared" si="1"/>
        <v>28.233333333333334</v>
      </c>
      <c r="H24" s="82">
        <f t="shared" si="1"/>
        <v>84.7</v>
      </c>
      <c r="I24" s="82">
        <f t="shared" si="1"/>
        <v>56.466666666666669</v>
      </c>
      <c r="J24" s="82">
        <f t="shared" si="1"/>
        <v>28.233333333333334</v>
      </c>
      <c r="K24" s="82">
        <f t="shared" si="1"/>
        <v>28.233333333333334</v>
      </c>
      <c r="L24" s="82">
        <f t="shared" si="1"/>
        <v>28.233333333333334</v>
      </c>
      <c r="M24" s="82">
        <f t="shared" si="1"/>
        <v>56.466666666666669</v>
      </c>
    </row>
    <row r="25" spans="1:13" x14ac:dyDescent="0.25">
      <c r="A25" s="77" t="s">
        <v>9</v>
      </c>
      <c r="B25" s="24">
        <f t="shared" si="0"/>
        <v>92.95</v>
      </c>
      <c r="C25" s="82">
        <f>C14*$B$25/3</f>
        <v>92.95</v>
      </c>
      <c r="D25" s="82">
        <f t="shared" ref="D25:M25" si="2">D14*$B$25/3</f>
        <v>61.966666666666669</v>
      </c>
      <c r="E25" s="82">
        <f t="shared" si="2"/>
        <v>30.983333333333334</v>
      </c>
      <c r="F25" s="82">
        <f t="shared" si="2"/>
        <v>92.95</v>
      </c>
      <c r="G25" s="82">
        <f t="shared" si="2"/>
        <v>92.95</v>
      </c>
      <c r="H25" s="82">
        <f t="shared" si="2"/>
        <v>92.95</v>
      </c>
      <c r="I25" s="82">
        <f t="shared" si="2"/>
        <v>61.966666666666669</v>
      </c>
      <c r="J25" s="82">
        <f t="shared" si="2"/>
        <v>30.983333333333334</v>
      </c>
      <c r="K25" s="82">
        <f t="shared" si="2"/>
        <v>30.983333333333334</v>
      </c>
      <c r="L25" s="82">
        <f t="shared" si="2"/>
        <v>30.983333333333334</v>
      </c>
      <c r="M25" s="82">
        <f t="shared" si="2"/>
        <v>30.983333333333334</v>
      </c>
    </row>
    <row r="26" spans="1:13" x14ac:dyDescent="0.25">
      <c r="A26" s="77" t="s">
        <v>10</v>
      </c>
      <c r="B26" s="24">
        <f t="shared" si="0"/>
        <v>92.8</v>
      </c>
      <c r="C26" s="82">
        <f>C15*$B$26/3</f>
        <v>92.8</v>
      </c>
      <c r="D26" s="82">
        <f t="shared" ref="D26:M26" si="3">D15*$B$26/3</f>
        <v>61.866666666666667</v>
      </c>
      <c r="E26" s="82">
        <f t="shared" si="3"/>
        <v>61.866666666666667</v>
      </c>
      <c r="F26" s="82">
        <f t="shared" si="3"/>
        <v>61.866666666666667</v>
      </c>
      <c r="G26" s="82">
        <f t="shared" si="3"/>
        <v>92.8</v>
      </c>
      <c r="H26" s="82">
        <f t="shared" si="3"/>
        <v>92.8</v>
      </c>
      <c r="I26" s="82">
        <f t="shared" si="3"/>
        <v>61.866666666666667</v>
      </c>
      <c r="J26" s="82">
        <f t="shared" si="3"/>
        <v>92.8</v>
      </c>
      <c r="K26" s="82">
        <f t="shared" si="3"/>
        <v>61.866666666666667</v>
      </c>
      <c r="L26" s="82">
        <f t="shared" si="3"/>
        <v>30.933333333333334</v>
      </c>
      <c r="M26" s="82">
        <f t="shared" si="3"/>
        <v>30.933333333333334</v>
      </c>
    </row>
    <row r="27" spans="1:13" x14ac:dyDescent="0.25">
      <c r="A27" s="77" t="s">
        <v>11</v>
      </c>
      <c r="B27" s="24">
        <f t="shared" si="0"/>
        <v>92.65</v>
      </c>
      <c r="C27" s="82">
        <f>C16*$B$27/3</f>
        <v>92.65000000000002</v>
      </c>
      <c r="D27" s="82">
        <f t="shared" ref="D27:M27" si="4">D16*$B$27/3</f>
        <v>61.766666666666673</v>
      </c>
      <c r="E27" s="82">
        <f t="shared" si="4"/>
        <v>61.766666666666673</v>
      </c>
      <c r="F27" s="82">
        <f t="shared" si="4"/>
        <v>30.883333333333336</v>
      </c>
      <c r="G27" s="82">
        <f t="shared" si="4"/>
        <v>61.766666666666673</v>
      </c>
      <c r="H27" s="82">
        <f t="shared" si="4"/>
        <v>61.766666666666673</v>
      </c>
      <c r="I27" s="82">
        <f t="shared" si="4"/>
        <v>61.766666666666673</v>
      </c>
      <c r="J27" s="82">
        <f t="shared" si="4"/>
        <v>30.883333333333336</v>
      </c>
      <c r="K27" s="82">
        <f t="shared" si="4"/>
        <v>61.766666666666673</v>
      </c>
      <c r="L27" s="82">
        <f t="shared" si="4"/>
        <v>61.766666666666673</v>
      </c>
      <c r="M27" s="82">
        <f t="shared" si="4"/>
        <v>61.766666666666673</v>
      </c>
    </row>
    <row r="28" spans="1:13" x14ac:dyDescent="0.25">
      <c r="A28" s="86" t="s">
        <v>58</v>
      </c>
      <c r="B28" s="24">
        <f t="shared" si="0"/>
        <v>85.3</v>
      </c>
      <c r="C28" s="82">
        <f>C17*$B$28/3</f>
        <v>56.866666666666667</v>
      </c>
      <c r="D28" s="82">
        <f t="shared" ref="D28:M28" si="5">D17*$B$28/3</f>
        <v>56.866666666666667</v>
      </c>
      <c r="E28" s="82">
        <f t="shared" si="5"/>
        <v>28.433333333333334</v>
      </c>
      <c r="F28" s="82">
        <f t="shared" si="5"/>
        <v>56.866666666666667</v>
      </c>
      <c r="G28" s="82">
        <f t="shared" si="5"/>
        <v>85.3</v>
      </c>
      <c r="H28" s="82">
        <f t="shared" si="5"/>
        <v>85.3</v>
      </c>
      <c r="I28" s="82">
        <f t="shared" si="5"/>
        <v>85.3</v>
      </c>
      <c r="J28" s="82">
        <f t="shared" si="5"/>
        <v>56.866666666666667</v>
      </c>
      <c r="K28" s="82">
        <f t="shared" si="5"/>
        <v>28.433333333333334</v>
      </c>
      <c r="L28" s="82">
        <f t="shared" si="5"/>
        <v>28.433333333333334</v>
      </c>
      <c r="M28" s="82">
        <f t="shared" si="5"/>
        <v>28.433333333333334</v>
      </c>
    </row>
    <row r="29" spans="1:13" x14ac:dyDescent="0.25">
      <c r="A29" s="86" t="s">
        <v>63</v>
      </c>
      <c r="B29" s="24">
        <f t="shared" si="0"/>
        <v>92.65</v>
      </c>
      <c r="C29" s="82">
        <f>C18*$B$29/3</f>
        <v>30.883333333333336</v>
      </c>
      <c r="D29" s="82">
        <f t="shared" ref="D29:M29" si="6">D18*$B$29/3</f>
        <v>92.65000000000002</v>
      </c>
      <c r="E29" s="82">
        <f t="shared" si="6"/>
        <v>92.65000000000002</v>
      </c>
      <c r="F29" s="82">
        <f t="shared" si="6"/>
        <v>92.65000000000002</v>
      </c>
      <c r="G29" s="82">
        <f t="shared" si="6"/>
        <v>61.766666666666673</v>
      </c>
      <c r="H29" s="82">
        <f t="shared" si="6"/>
        <v>30.883333333333336</v>
      </c>
      <c r="I29" s="82">
        <f t="shared" si="6"/>
        <v>30.883333333333336</v>
      </c>
      <c r="J29" s="82">
        <f t="shared" si="6"/>
        <v>61.766666666666673</v>
      </c>
      <c r="K29" s="82">
        <f t="shared" si="6"/>
        <v>61.766666666666673</v>
      </c>
      <c r="L29" s="82">
        <f t="shared" si="6"/>
        <v>61.766666666666673</v>
      </c>
      <c r="M29" s="82">
        <f t="shared" si="6"/>
        <v>61.766666666666673</v>
      </c>
    </row>
    <row r="30" spans="1:13" x14ac:dyDescent="0.25">
      <c r="A30" s="77" t="s">
        <v>30</v>
      </c>
      <c r="B30" s="25"/>
      <c r="C30" s="84">
        <f>AVERAGE(C24:C29)</f>
        <v>70.436111111111117</v>
      </c>
      <c r="D30" s="84">
        <f t="shared" ref="D30:M30" si="7">AVERAGE(D24:D29)</f>
        <v>65.2638888888889</v>
      </c>
      <c r="E30" s="84">
        <f t="shared" si="7"/>
        <v>50.655555555555566</v>
      </c>
      <c r="F30" s="84">
        <f t="shared" si="7"/>
        <v>69.986111111111128</v>
      </c>
      <c r="G30" s="84">
        <f t="shared" si="7"/>
        <v>70.469444444444449</v>
      </c>
      <c r="H30" s="84">
        <f t="shared" si="7"/>
        <v>74.733333333333334</v>
      </c>
      <c r="I30" s="84">
        <f t="shared" si="7"/>
        <v>59.708333333333336</v>
      </c>
      <c r="J30" s="84">
        <f t="shared" si="7"/>
        <v>50.255555555555553</v>
      </c>
      <c r="K30" s="84">
        <f t="shared" si="7"/>
        <v>45.508333333333333</v>
      </c>
      <c r="L30" s="84">
        <f t="shared" si="7"/>
        <v>40.352777777777781</v>
      </c>
      <c r="M30" s="84">
        <f t="shared" si="7"/>
        <v>45.058333333333337</v>
      </c>
    </row>
    <row r="31" spans="1:13" x14ac:dyDescent="0.25">
      <c r="B31" s="4"/>
      <c r="C31" s="4"/>
      <c r="D31" s="4"/>
      <c r="E31" s="4"/>
      <c r="F31" s="4"/>
      <c r="G31" s="4"/>
    </row>
    <row r="32" spans="1:13" x14ac:dyDescent="0.25">
      <c r="D32" s="4"/>
      <c r="E32" s="6"/>
      <c r="F32" s="6"/>
      <c r="G32" s="6"/>
      <c r="H32" s="6"/>
      <c r="I32" s="6"/>
    </row>
    <row r="33" spans="4:7" x14ac:dyDescent="0.25">
      <c r="D33" s="4"/>
      <c r="E33" s="4"/>
      <c r="F33" s="4"/>
      <c r="G33" s="4"/>
    </row>
  </sheetData>
  <mergeCells count="14">
    <mergeCell ref="A1:L1"/>
    <mergeCell ref="L22:L23"/>
    <mergeCell ref="M22:M23"/>
    <mergeCell ref="H22:H23"/>
    <mergeCell ref="I22:I23"/>
    <mergeCell ref="J22:J23"/>
    <mergeCell ref="K22:K23"/>
    <mergeCell ref="A22:B22"/>
    <mergeCell ref="A23:B23"/>
    <mergeCell ref="C22:C23"/>
    <mergeCell ref="D22:D23"/>
    <mergeCell ref="E22:E23"/>
    <mergeCell ref="F22:F23"/>
    <mergeCell ref="G22:G23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"/>
  <sheetViews>
    <sheetView tabSelected="1" topLeftCell="A13" zoomScale="80" zoomScaleNormal="80" workbookViewId="0">
      <selection activeCell="N159" sqref="N159"/>
    </sheetView>
  </sheetViews>
  <sheetFormatPr defaultRowHeight="15" x14ac:dyDescent="0.25"/>
  <cols>
    <col min="1" max="1" width="25.42578125" style="1" customWidth="1"/>
    <col min="2" max="2" width="42.7109375" style="1" customWidth="1"/>
    <col min="3" max="3" width="14.7109375" style="2" customWidth="1"/>
    <col min="4" max="7" width="6" style="2" customWidth="1"/>
    <col min="8" max="8" width="9.5703125" style="2" customWidth="1"/>
    <col min="9" max="14" width="6" style="2" customWidth="1"/>
    <col min="15" max="15" width="15.7109375" style="41" bestFit="1" customWidth="1"/>
    <col min="16" max="16" width="19.5703125" style="2" customWidth="1"/>
    <col min="17" max="16384" width="9.140625" style="41"/>
  </cols>
  <sheetData>
    <row r="1" spans="1:16" ht="18.75" customHeight="1" x14ac:dyDescent="0.3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5" customHeight="1" x14ac:dyDescent="0.3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5" customHeight="1" x14ac:dyDescent="0.3">
      <c r="A3" s="132" t="s">
        <v>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5" customHeight="1" x14ac:dyDescent="0.3">
      <c r="A4" s="133" t="s">
        <v>57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15" customHeight="1" x14ac:dyDescent="0.3">
      <c r="A5" s="132" t="s">
        <v>44</v>
      </c>
      <c r="B5" s="132"/>
      <c r="C5" s="132" t="s">
        <v>431</v>
      </c>
      <c r="D5" s="132"/>
      <c r="E5" s="132"/>
      <c r="F5" s="132"/>
      <c r="G5" s="132"/>
      <c r="H5" s="70"/>
      <c r="I5" s="132" t="s">
        <v>47</v>
      </c>
      <c r="J5" s="132"/>
      <c r="K5" s="132"/>
      <c r="L5" s="132" t="s">
        <v>66</v>
      </c>
      <c r="M5" s="132"/>
      <c r="N5" s="132" t="s">
        <v>45</v>
      </c>
      <c r="O5" s="132"/>
      <c r="P5" s="70">
        <v>1.7</v>
      </c>
    </row>
    <row r="6" spans="1:16" ht="37.5" x14ac:dyDescent="0.3">
      <c r="A6" s="126" t="s">
        <v>56</v>
      </c>
      <c r="B6" s="70"/>
      <c r="C6" s="134" t="s">
        <v>447</v>
      </c>
      <c r="D6" s="134"/>
      <c r="E6" s="134"/>
      <c r="F6" s="134"/>
      <c r="G6" s="134"/>
      <c r="H6" s="132" t="s">
        <v>46</v>
      </c>
      <c r="I6" s="132"/>
      <c r="J6" s="132"/>
      <c r="K6" s="132"/>
      <c r="L6" s="132"/>
      <c r="M6" s="132" t="s">
        <v>449</v>
      </c>
      <c r="N6" s="132"/>
      <c r="O6" s="132"/>
      <c r="P6" s="132"/>
    </row>
    <row r="7" spans="1:16" x14ac:dyDescent="0.25">
      <c r="A7" s="71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72"/>
    </row>
    <row r="8" spans="1:16" ht="18" customHeight="1" x14ac:dyDescent="0.3">
      <c r="A8" s="65"/>
      <c r="B8" s="65"/>
      <c r="C8" s="135" t="s">
        <v>448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66"/>
      <c r="P8" s="87"/>
    </row>
    <row r="9" spans="1:16" ht="18.75" x14ac:dyDescent="0.3">
      <c r="A9" s="68"/>
      <c r="B9" s="68"/>
      <c r="C9" s="131" t="s">
        <v>65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66"/>
      <c r="P9" s="87"/>
    </row>
    <row r="10" spans="1:16" ht="18.75" x14ac:dyDescent="0.3">
      <c r="A10" s="153"/>
      <c r="B10" s="153"/>
      <c r="C10" s="164" t="s">
        <v>37</v>
      </c>
      <c r="D10" s="164"/>
      <c r="E10" s="164"/>
      <c r="F10" s="164"/>
      <c r="G10" s="164"/>
      <c r="H10" s="164"/>
      <c r="I10" s="164"/>
      <c r="J10" s="164" t="s">
        <v>38</v>
      </c>
      <c r="K10" s="164"/>
      <c r="L10" s="164"/>
      <c r="M10" s="164"/>
      <c r="N10" s="69" t="s">
        <v>39</v>
      </c>
      <c r="O10" s="78"/>
      <c r="P10" s="67"/>
    </row>
    <row r="11" spans="1:16" s="13" customFormat="1" ht="15.75" x14ac:dyDescent="0.25">
      <c r="A11" s="143" t="s">
        <v>20</v>
      </c>
      <c r="B11" s="144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 t="s">
        <v>40</v>
      </c>
      <c r="P11" s="48" t="s">
        <v>36</v>
      </c>
    </row>
    <row r="12" spans="1:16" s="13" customFormat="1" ht="15.75" x14ac:dyDescent="0.25">
      <c r="A12" s="145" t="s">
        <v>21</v>
      </c>
      <c r="B12" s="146"/>
      <c r="C12" s="22" t="s">
        <v>0</v>
      </c>
      <c r="D12" s="22" t="s">
        <v>1</v>
      </c>
      <c r="E12" s="22" t="s">
        <v>59</v>
      </c>
      <c r="F12" s="22" t="s">
        <v>3</v>
      </c>
      <c r="G12" s="22" t="s">
        <v>3</v>
      </c>
      <c r="H12" s="22" t="s">
        <v>0</v>
      </c>
      <c r="I12" s="22" t="s">
        <v>1</v>
      </c>
      <c r="J12" s="22" t="s">
        <v>2</v>
      </c>
      <c r="K12" s="22" t="s">
        <v>3</v>
      </c>
      <c r="L12" s="22" t="s">
        <v>59</v>
      </c>
      <c r="M12" s="22" t="s">
        <v>0</v>
      </c>
      <c r="N12" s="22" t="s">
        <v>1</v>
      </c>
      <c r="O12" s="48" t="s">
        <v>19</v>
      </c>
      <c r="P12" s="48" t="s">
        <v>19</v>
      </c>
    </row>
    <row r="13" spans="1:16" s="13" customFormat="1" ht="15.75" x14ac:dyDescent="0.25">
      <c r="A13" s="143" t="s">
        <v>22</v>
      </c>
      <c r="B13" s="144"/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8">
        <v>5</v>
      </c>
      <c r="I13" s="48">
        <v>5</v>
      </c>
      <c r="J13" s="48">
        <v>10</v>
      </c>
      <c r="K13" s="48">
        <v>10</v>
      </c>
      <c r="L13" s="48">
        <v>10</v>
      </c>
      <c r="M13" s="48">
        <v>10</v>
      </c>
      <c r="N13" s="48">
        <v>15</v>
      </c>
      <c r="O13" s="48">
        <v>70</v>
      </c>
      <c r="P13" s="48">
        <v>70</v>
      </c>
    </row>
    <row r="14" spans="1:16" s="13" customFormat="1" ht="22.5" customHeight="1" x14ac:dyDescent="0.25">
      <c r="A14" s="30" t="s">
        <v>54</v>
      </c>
      <c r="B14" s="30" t="s">
        <v>55</v>
      </c>
      <c r="C14" s="31">
        <f>C13*0.64</f>
        <v>3.2</v>
      </c>
      <c r="D14" s="31">
        <f t="shared" ref="D14:N14" si="0">D13*0.64</f>
        <v>3.2</v>
      </c>
      <c r="E14" s="31">
        <f t="shared" si="0"/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6.4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9.6</v>
      </c>
      <c r="O14" s="32">
        <f>O13*0.357142</f>
        <v>24.999940000000002</v>
      </c>
      <c r="P14" s="33"/>
    </row>
    <row r="15" spans="1:16" s="13" customFormat="1" ht="15.75" x14ac:dyDescent="0.25">
      <c r="A15" s="88" t="str">
        <f>'1.1'!A15</f>
        <v>MB197601</v>
      </c>
      <c r="B15" s="118" t="str">
        <f>'1.1'!B15</f>
        <v>AAKANKSHA RAO BS</v>
      </c>
      <c r="C15" s="23"/>
      <c r="D15" s="23">
        <v>3</v>
      </c>
      <c r="E15" s="23">
        <v>4</v>
      </c>
      <c r="F15" s="23">
        <v>4</v>
      </c>
      <c r="G15" s="23">
        <v>5</v>
      </c>
      <c r="H15" s="23">
        <v>2</v>
      </c>
      <c r="I15" s="23"/>
      <c r="J15" s="23">
        <v>8</v>
      </c>
      <c r="K15" s="23">
        <v>7</v>
      </c>
      <c r="L15" s="23">
        <v>6</v>
      </c>
      <c r="M15" s="23"/>
      <c r="N15" s="23">
        <v>6</v>
      </c>
      <c r="O15" s="119">
        <v>40</v>
      </c>
      <c r="P15" s="26">
        <f>SUM(C15:N15)</f>
        <v>45</v>
      </c>
    </row>
    <row r="16" spans="1:16" s="13" customFormat="1" ht="15.75" x14ac:dyDescent="0.25">
      <c r="A16" s="88" t="str">
        <f>'1.1'!A16</f>
        <v>MB197602</v>
      </c>
      <c r="B16" s="118" t="str">
        <f>'1.1'!B16</f>
        <v>ABHAY PAI</v>
      </c>
      <c r="C16" s="23">
        <v>2</v>
      </c>
      <c r="D16" s="23">
        <v>4</v>
      </c>
      <c r="E16" s="23">
        <v>3</v>
      </c>
      <c r="F16" s="23">
        <v>1</v>
      </c>
      <c r="G16" s="23">
        <v>2</v>
      </c>
      <c r="H16" s="23">
        <v>5</v>
      </c>
      <c r="I16" s="23">
        <v>5</v>
      </c>
      <c r="J16" s="23"/>
      <c r="K16" s="23">
        <v>6</v>
      </c>
      <c r="L16" s="23">
        <v>9</v>
      </c>
      <c r="M16" s="23">
        <v>9</v>
      </c>
      <c r="N16" s="23">
        <v>13</v>
      </c>
      <c r="O16" s="119">
        <v>47</v>
      </c>
      <c r="P16" s="26">
        <f t="shared" ref="P16:P79" si="1">SUM(C16:N16)</f>
        <v>59</v>
      </c>
    </row>
    <row r="17" spans="1:16" s="13" customFormat="1" ht="15.75" x14ac:dyDescent="0.25">
      <c r="A17" s="88" t="str">
        <f>'1.1'!A17</f>
        <v>MB197603</v>
      </c>
      <c r="B17" s="118" t="str">
        <f>'1.1'!B17</f>
        <v>ABHISHEK HATTI</v>
      </c>
      <c r="C17" s="23">
        <v>2</v>
      </c>
      <c r="D17" s="23">
        <v>2</v>
      </c>
      <c r="E17" s="23">
        <v>2</v>
      </c>
      <c r="F17" s="23"/>
      <c r="G17" s="23"/>
      <c r="H17" s="23">
        <v>5</v>
      </c>
      <c r="I17" s="23">
        <v>3</v>
      </c>
      <c r="J17" s="23"/>
      <c r="K17" s="23">
        <v>9</v>
      </c>
      <c r="L17" s="23">
        <v>8</v>
      </c>
      <c r="M17" s="23">
        <v>9</v>
      </c>
      <c r="N17" s="23">
        <v>10</v>
      </c>
      <c r="O17" s="119">
        <v>47</v>
      </c>
      <c r="P17" s="26">
        <f t="shared" si="1"/>
        <v>50</v>
      </c>
    </row>
    <row r="18" spans="1:16" s="13" customFormat="1" ht="15.75" x14ac:dyDescent="0.25">
      <c r="A18" s="88" t="str">
        <f>'1.1'!A18</f>
        <v>MB197604</v>
      </c>
      <c r="B18" s="118" t="str">
        <f>'1.1'!B18</f>
        <v>ABHISHEK JAGADISH JOSHI</v>
      </c>
      <c r="C18" s="23">
        <v>2</v>
      </c>
      <c r="D18" s="23">
        <v>4</v>
      </c>
      <c r="E18" s="23">
        <v>2</v>
      </c>
      <c r="F18" s="23">
        <v>4</v>
      </c>
      <c r="G18" s="23">
        <v>4</v>
      </c>
      <c r="H18" s="23">
        <v>5</v>
      </c>
      <c r="I18" s="23">
        <v>3</v>
      </c>
      <c r="J18" s="23"/>
      <c r="K18" s="23">
        <v>6</v>
      </c>
      <c r="L18" s="23">
        <v>9</v>
      </c>
      <c r="M18" s="23">
        <v>9</v>
      </c>
      <c r="N18" s="23">
        <v>8</v>
      </c>
      <c r="O18" s="119">
        <v>49</v>
      </c>
      <c r="P18" s="26">
        <f t="shared" si="1"/>
        <v>56</v>
      </c>
    </row>
    <row r="19" spans="1:16" s="13" customFormat="1" ht="15.75" x14ac:dyDescent="0.25">
      <c r="A19" s="88" t="str">
        <f>'1.1'!A19</f>
        <v>MB197605</v>
      </c>
      <c r="B19" s="118" t="str">
        <f>'1.1'!B19</f>
        <v>ABHISHEK VIJAYKUMAR LAKKUNDI</v>
      </c>
      <c r="C19" s="23">
        <v>3</v>
      </c>
      <c r="D19" s="23"/>
      <c r="E19" s="23"/>
      <c r="F19" s="23">
        <v>4</v>
      </c>
      <c r="G19" s="23">
        <v>4</v>
      </c>
      <c r="H19" s="23"/>
      <c r="I19" s="23">
        <v>2</v>
      </c>
      <c r="J19" s="23"/>
      <c r="K19" s="23">
        <v>6</v>
      </c>
      <c r="L19" s="23">
        <v>8</v>
      </c>
      <c r="M19" s="23">
        <v>8</v>
      </c>
      <c r="N19" s="23">
        <v>8</v>
      </c>
      <c r="O19" s="119">
        <v>46</v>
      </c>
      <c r="P19" s="26">
        <f t="shared" si="1"/>
        <v>43</v>
      </c>
    </row>
    <row r="20" spans="1:16" s="13" customFormat="1" ht="15.75" x14ac:dyDescent="0.25">
      <c r="A20" s="88" t="str">
        <f>'1.1'!A20</f>
        <v>MB197606</v>
      </c>
      <c r="B20" s="118" t="str">
        <f>'1.1'!B20</f>
        <v>AISHWARYA RK</v>
      </c>
      <c r="C20" s="23">
        <v>2</v>
      </c>
      <c r="D20" s="23"/>
      <c r="E20" s="23">
        <v>5</v>
      </c>
      <c r="F20" s="23">
        <v>3</v>
      </c>
      <c r="G20" s="23"/>
      <c r="H20" s="23">
        <v>3</v>
      </c>
      <c r="I20" s="23">
        <v>3</v>
      </c>
      <c r="J20" s="23">
        <v>7</v>
      </c>
      <c r="K20" s="23"/>
      <c r="L20" s="23"/>
      <c r="M20" s="23">
        <v>8</v>
      </c>
      <c r="N20" s="23">
        <v>13</v>
      </c>
      <c r="O20" s="119">
        <v>50</v>
      </c>
      <c r="P20" s="26">
        <f t="shared" si="1"/>
        <v>44</v>
      </c>
    </row>
    <row r="21" spans="1:16" s="13" customFormat="1" ht="15.75" x14ac:dyDescent="0.25">
      <c r="A21" s="88" t="str">
        <f>'1.1'!A21</f>
        <v>MB197607</v>
      </c>
      <c r="B21" s="118" t="str">
        <f>'1.1'!B21</f>
        <v>AKASH ROSARIO</v>
      </c>
      <c r="C21" s="23">
        <v>4</v>
      </c>
      <c r="D21" s="23">
        <v>3</v>
      </c>
      <c r="E21" s="23">
        <v>1</v>
      </c>
      <c r="F21" s="23">
        <v>3</v>
      </c>
      <c r="G21" s="23">
        <v>5</v>
      </c>
      <c r="H21" s="23">
        <v>1</v>
      </c>
      <c r="I21" s="23">
        <v>4</v>
      </c>
      <c r="J21" s="23"/>
      <c r="K21" s="23">
        <v>7</v>
      </c>
      <c r="L21" s="23">
        <v>9</v>
      </c>
      <c r="M21" s="23">
        <v>7</v>
      </c>
      <c r="N21" s="23">
        <v>9</v>
      </c>
      <c r="O21" s="119">
        <v>34</v>
      </c>
      <c r="P21" s="26">
        <f t="shared" si="1"/>
        <v>53</v>
      </c>
    </row>
    <row r="22" spans="1:16" s="13" customFormat="1" ht="15.75" x14ac:dyDescent="0.25">
      <c r="A22" s="88" t="str">
        <f>'1.1'!A22</f>
        <v>MB197608</v>
      </c>
      <c r="B22" s="118" t="str">
        <f>'1.1'!B22</f>
        <v>AKSHATHA BOPAIAH M</v>
      </c>
      <c r="C22" s="23">
        <v>4</v>
      </c>
      <c r="D22" s="23"/>
      <c r="E22" s="23"/>
      <c r="F22" s="23">
        <v>4</v>
      </c>
      <c r="G22" s="23">
        <v>1</v>
      </c>
      <c r="H22" s="23">
        <v>4</v>
      </c>
      <c r="I22" s="23">
        <v>5</v>
      </c>
      <c r="J22" s="23">
        <v>10</v>
      </c>
      <c r="K22" s="23">
        <v>7</v>
      </c>
      <c r="L22" s="23"/>
      <c r="M22" s="23">
        <v>10</v>
      </c>
      <c r="N22" s="23">
        <v>8</v>
      </c>
      <c r="O22" s="119">
        <v>50</v>
      </c>
      <c r="P22" s="26">
        <f t="shared" si="1"/>
        <v>53</v>
      </c>
    </row>
    <row r="23" spans="1:16" s="13" customFormat="1" ht="15.75" x14ac:dyDescent="0.25">
      <c r="A23" s="88" t="str">
        <f>'1.1'!A23</f>
        <v>MB197609</v>
      </c>
      <c r="B23" s="118" t="str">
        <f>'1.1'!B23</f>
        <v>AKSHATHA K M</v>
      </c>
      <c r="C23" s="23">
        <v>2</v>
      </c>
      <c r="D23" s="23"/>
      <c r="E23" s="23">
        <v>5</v>
      </c>
      <c r="F23" s="23">
        <v>4</v>
      </c>
      <c r="G23" s="23"/>
      <c r="H23" s="23">
        <v>3</v>
      </c>
      <c r="I23" s="23">
        <v>3</v>
      </c>
      <c r="J23" s="23">
        <v>9</v>
      </c>
      <c r="K23" s="23">
        <v>9</v>
      </c>
      <c r="L23" s="23">
        <v>8</v>
      </c>
      <c r="M23" s="23">
        <v>9</v>
      </c>
      <c r="N23" s="23">
        <v>8</v>
      </c>
      <c r="O23" s="119">
        <v>42</v>
      </c>
      <c r="P23" s="26">
        <f t="shared" si="1"/>
        <v>60</v>
      </c>
    </row>
    <row r="24" spans="1:16" s="13" customFormat="1" ht="15.75" x14ac:dyDescent="0.25">
      <c r="A24" s="88" t="str">
        <f>'1.1'!A24</f>
        <v>MB197610</v>
      </c>
      <c r="B24" s="118" t="str">
        <f>'1.1'!B24</f>
        <v>AKSHATHA M L</v>
      </c>
      <c r="C24" s="23">
        <v>5</v>
      </c>
      <c r="D24" s="23"/>
      <c r="E24" s="23">
        <v>5</v>
      </c>
      <c r="F24" s="23">
        <v>1</v>
      </c>
      <c r="G24" s="23"/>
      <c r="H24" s="23">
        <v>3</v>
      </c>
      <c r="I24" s="23">
        <v>5</v>
      </c>
      <c r="J24" s="23">
        <v>10</v>
      </c>
      <c r="K24" s="23">
        <v>7</v>
      </c>
      <c r="L24" s="23"/>
      <c r="M24" s="23">
        <v>8</v>
      </c>
      <c r="N24" s="23">
        <v>11</v>
      </c>
      <c r="O24" s="119">
        <v>50</v>
      </c>
      <c r="P24" s="26">
        <f t="shared" si="1"/>
        <v>55</v>
      </c>
    </row>
    <row r="25" spans="1:16" s="13" customFormat="1" ht="15.75" x14ac:dyDescent="0.25">
      <c r="A25" s="88" t="str">
        <f>'1.1'!A25</f>
        <v>MB197611</v>
      </c>
      <c r="B25" s="118" t="str">
        <f>'1.1'!B25</f>
        <v>AKSHAY KUMAR</v>
      </c>
      <c r="C25" s="23">
        <v>5</v>
      </c>
      <c r="D25" s="23">
        <v>2</v>
      </c>
      <c r="E25" s="23">
        <v>4</v>
      </c>
      <c r="F25" s="23">
        <v>1</v>
      </c>
      <c r="G25" s="23">
        <v>4</v>
      </c>
      <c r="H25" s="23">
        <v>5</v>
      </c>
      <c r="I25" s="23">
        <v>3</v>
      </c>
      <c r="J25" s="23">
        <v>9</v>
      </c>
      <c r="K25" s="23">
        <v>7</v>
      </c>
      <c r="L25" s="23">
        <v>8</v>
      </c>
      <c r="M25" s="23">
        <v>7</v>
      </c>
      <c r="N25" s="23">
        <v>6</v>
      </c>
      <c r="O25" s="119">
        <v>39</v>
      </c>
      <c r="P25" s="26">
        <f t="shared" si="1"/>
        <v>61</v>
      </c>
    </row>
    <row r="26" spans="1:16" s="13" customFormat="1" ht="15.75" x14ac:dyDescent="0.25">
      <c r="A26" s="88" t="str">
        <f>'1.1'!A26</f>
        <v>MB197612</v>
      </c>
      <c r="B26" s="118" t="str">
        <f>'1.1'!B26</f>
        <v>ALOK KRISHNA HEGDE</v>
      </c>
      <c r="C26" s="23">
        <v>5</v>
      </c>
      <c r="D26" s="23">
        <v>3</v>
      </c>
      <c r="E26" s="23">
        <v>3</v>
      </c>
      <c r="F26" s="23">
        <v>4</v>
      </c>
      <c r="G26" s="23">
        <v>1</v>
      </c>
      <c r="H26" s="23"/>
      <c r="I26" s="23"/>
      <c r="J26" s="23">
        <v>9</v>
      </c>
      <c r="K26" s="23">
        <v>10</v>
      </c>
      <c r="L26" s="23"/>
      <c r="M26" s="23">
        <v>8</v>
      </c>
      <c r="N26" s="23">
        <v>13</v>
      </c>
      <c r="O26" s="119">
        <v>39</v>
      </c>
      <c r="P26" s="26">
        <f t="shared" si="1"/>
        <v>56</v>
      </c>
    </row>
    <row r="27" spans="1:16" s="13" customFormat="1" ht="15.75" x14ac:dyDescent="0.25">
      <c r="A27" s="88" t="str">
        <f>'1.1'!A27</f>
        <v>MB197613</v>
      </c>
      <c r="B27" s="118" t="str">
        <f>'1.1'!B27</f>
        <v>AMOGH ASHOK NIMBARGI</v>
      </c>
      <c r="C27" s="23">
        <v>4</v>
      </c>
      <c r="D27" s="23"/>
      <c r="E27" s="23">
        <v>2</v>
      </c>
      <c r="F27" s="23">
        <v>4</v>
      </c>
      <c r="G27" s="23"/>
      <c r="H27" s="23">
        <v>3</v>
      </c>
      <c r="I27" s="23">
        <v>4</v>
      </c>
      <c r="J27" s="23">
        <v>7</v>
      </c>
      <c r="K27" s="23"/>
      <c r="L27" s="23">
        <v>9</v>
      </c>
      <c r="M27" s="23">
        <v>8</v>
      </c>
      <c r="N27" s="23">
        <v>10</v>
      </c>
      <c r="O27" s="119">
        <v>39</v>
      </c>
      <c r="P27" s="26">
        <f t="shared" si="1"/>
        <v>51</v>
      </c>
    </row>
    <row r="28" spans="1:16" s="13" customFormat="1" ht="15.75" x14ac:dyDescent="0.25">
      <c r="A28" s="88" t="str">
        <f>'1.1'!A28</f>
        <v>MB197614</v>
      </c>
      <c r="B28" s="118" t="str">
        <f>'1.1'!B28</f>
        <v>ANANT BAJPAI</v>
      </c>
      <c r="C28" s="23">
        <v>3</v>
      </c>
      <c r="D28" s="23"/>
      <c r="E28" s="23"/>
      <c r="F28" s="23">
        <v>4</v>
      </c>
      <c r="G28" s="23">
        <v>2</v>
      </c>
      <c r="H28" s="23">
        <v>3</v>
      </c>
      <c r="I28" s="23">
        <v>4</v>
      </c>
      <c r="J28" s="23"/>
      <c r="K28" s="23">
        <v>9</v>
      </c>
      <c r="L28" s="23">
        <v>8</v>
      </c>
      <c r="M28" s="23">
        <v>10</v>
      </c>
      <c r="N28" s="23">
        <v>12</v>
      </c>
      <c r="O28" s="119">
        <v>42</v>
      </c>
      <c r="P28" s="26">
        <f t="shared" si="1"/>
        <v>55</v>
      </c>
    </row>
    <row r="29" spans="1:16" s="13" customFormat="1" ht="15.75" x14ac:dyDescent="0.25">
      <c r="A29" s="88" t="str">
        <f>'1.1'!A29</f>
        <v>MB197615</v>
      </c>
      <c r="B29" s="118" t="str">
        <f>'1.1'!B29</f>
        <v>ANIRUDH YS</v>
      </c>
      <c r="C29" s="23">
        <v>5</v>
      </c>
      <c r="D29" s="23">
        <v>3</v>
      </c>
      <c r="E29" s="23"/>
      <c r="F29" s="23">
        <v>3</v>
      </c>
      <c r="G29" s="23"/>
      <c r="H29" s="23">
        <v>5</v>
      </c>
      <c r="I29" s="23">
        <v>4</v>
      </c>
      <c r="J29" s="23">
        <v>7</v>
      </c>
      <c r="K29" s="23">
        <v>7</v>
      </c>
      <c r="L29" s="23"/>
      <c r="M29" s="23">
        <v>9</v>
      </c>
      <c r="N29" s="23">
        <v>10</v>
      </c>
      <c r="O29" s="119">
        <v>34</v>
      </c>
      <c r="P29" s="26">
        <f t="shared" si="1"/>
        <v>53</v>
      </c>
    </row>
    <row r="30" spans="1:16" s="13" customFormat="1" ht="15.75" x14ac:dyDescent="0.25">
      <c r="A30" s="88" t="str">
        <f>'1.1'!A30</f>
        <v>MB197616</v>
      </c>
      <c r="B30" s="118" t="str">
        <f>'1.1'!B30</f>
        <v>ANJALI T M</v>
      </c>
      <c r="C30" s="23">
        <v>3</v>
      </c>
      <c r="D30" s="23">
        <v>1</v>
      </c>
      <c r="E30" s="23">
        <v>1</v>
      </c>
      <c r="F30" s="23">
        <v>3</v>
      </c>
      <c r="G30" s="23">
        <v>2</v>
      </c>
      <c r="H30" s="23">
        <v>2</v>
      </c>
      <c r="I30" s="23">
        <v>3</v>
      </c>
      <c r="J30" s="23">
        <v>7</v>
      </c>
      <c r="K30" s="23">
        <v>9</v>
      </c>
      <c r="L30" s="23"/>
      <c r="M30" s="23">
        <v>8</v>
      </c>
      <c r="N30" s="23">
        <v>10</v>
      </c>
      <c r="O30" s="119">
        <v>37</v>
      </c>
      <c r="P30" s="26">
        <f t="shared" si="1"/>
        <v>49</v>
      </c>
    </row>
    <row r="31" spans="1:16" s="13" customFormat="1" ht="15.75" x14ac:dyDescent="0.25">
      <c r="A31" s="88" t="str">
        <f>'1.1'!A31</f>
        <v>MB197617</v>
      </c>
      <c r="B31" s="118" t="str">
        <f>'1.1'!B31</f>
        <v>ARCHANA V</v>
      </c>
      <c r="C31" s="23"/>
      <c r="D31" s="23">
        <v>1</v>
      </c>
      <c r="E31" s="23">
        <v>3</v>
      </c>
      <c r="F31" s="23"/>
      <c r="G31" s="23">
        <v>2</v>
      </c>
      <c r="H31" s="23">
        <v>4</v>
      </c>
      <c r="I31" s="23">
        <v>4</v>
      </c>
      <c r="J31" s="23"/>
      <c r="K31" s="23">
        <v>8</v>
      </c>
      <c r="L31" s="23">
        <v>8</v>
      </c>
      <c r="M31" s="23">
        <v>8</v>
      </c>
      <c r="N31" s="23">
        <v>9</v>
      </c>
      <c r="O31" s="119">
        <v>45</v>
      </c>
      <c r="P31" s="26">
        <f t="shared" si="1"/>
        <v>47</v>
      </c>
    </row>
    <row r="32" spans="1:16" s="13" customFormat="1" ht="15.75" x14ac:dyDescent="0.25">
      <c r="A32" s="88" t="str">
        <f>'1.1'!A32</f>
        <v>MB197618</v>
      </c>
      <c r="B32" s="118" t="str">
        <f>'1.1'!B32</f>
        <v>ARUN RAVEENDRA BHAT</v>
      </c>
      <c r="C32" s="23">
        <v>4</v>
      </c>
      <c r="D32" s="23"/>
      <c r="E32" s="23"/>
      <c r="F32" s="23">
        <v>2</v>
      </c>
      <c r="G32" s="23">
        <v>5</v>
      </c>
      <c r="H32" s="23">
        <v>4</v>
      </c>
      <c r="I32" s="23">
        <v>2</v>
      </c>
      <c r="J32" s="23"/>
      <c r="K32" s="23">
        <v>8</v>
      </c>
      <c r="L32" s="23">
        <v>7</v>
      </c>
      <c r="M32" s="23">
        <v>8</v>
      </c>
      <c r="N32" s="23">
        <v>11</v>
      </c>
      <c r="O32" s="119">
        <v>43</v>
      </c>
      <c r="P32" s="26">
        <f t="shared" si="1"/>
        <v>51</v>
      </c>
    </row>
    <row r="33" spans="1:16" s="13" customFormat="1" ht="15.75" x14ac:dyDescent="0.25">
      <c r="A33" s="88" t="str">
        <f>'1.1'!A33</f>
        <v>MB197619</v>
      </c>
      <c r="B33" s="118" t="str">
        <f>'1.1'!B33</f>
        <v>ASHWATHI S</v>
      </c>
      <c r="C33" s="23"/>
      <c r="D33" s="23">
        <v>4</v>
      </c>
      <c r="E33" s="23">
        <v>3</v>
      </c>
      <c r="F33" s="23">
        <v>5</v>
      </c>
      <c r="G33" s="23">
        <v>5</v>
      </c>
      <c r="H33" s="23">
        <v>3</v>
      </c>
      <c r="I33" s="23">
        <v>5</v>
      </c>
      <c r="J33" s="23">
        <v>9</v>
      </c>
      <c r="K33" s="23">
        <v>8</v>
      </c>
      <c r="L33" s="23"/>
      <c r="M33" s="23">
        <v>10</v>
      </c>
      <c r="N33" s="23">
        <v>8</v>
      </c>
      <c r="O33" s="119">
        <v>41</v>
      </c>
      <c r="P33" s="26">
        <f t="shared" si="1"/>
        <v>60</v>
      </c>
    </row>
    <row r="34" spans="1:16" s="13" customFormat="1" ht="15.75" x14ac:dyDescent="0.25">
      <c r="A34" s="88" t="str">
        <f>'1.1'!A34</f>
        <v>MB197620</v>
      </c>
      <c r="B34" s="118" t="str">
        <f>'1.1'!B34</f>
        <v>ATHRI D A</v>
      </c>
      <c r="C34" s="23"/>
      <c r="D34" s="23"/>
      <c r="E34" s="23">
        <v>4</v>
      </c>
      <c r="F34" s="23">
        <v>3</v>
      </c>
      <c r="G34" s="23">
        <v>5</v>
      </c>
      <c r="H34" s="23">
        <v>4</v>
      </c>
      <c r="I34" s="23">
        <v>2</v>
      </c>
      <c r="J34" s="23"/>
      <c r="K34" s="23">
        <v>9</v>
      </c>
      <c r="L34" s="23">
        <v>9</v>
      </c>
      <c r="M34" s="23">
        <v>7</v>
      </c>
      <c r="N34" s="23">
        <v>11</v>
      </c>
      <c r="O34" s="119">
        <v>41</v>
      </c>
      <c r="P34" s="26">
        <f t="shared" si="1"/>
        <v>54</v>
      </c>
    </row>
    <row r="35" spans="1:16" s="13" customFormat="1" ht="15.75" x14ac:dyDescent="0.25">
      <c r="A35" s="88" t="str">
        <f>'1.1'!A35</f>
        <v>MB197621</v>
      </c>
      <c r="B35" s="118" t="str">
        <f>'1.1'!B35</f>
        <v>AYUSHI ANAND</v>
      </c>
      <c r="C35" s="23">
        <v>3</v>
      </c>
      <c r="D35" s="23"/>
      <c r="E35" s="23">
        <v>4</v>
      </c>
      <c r="F35" s="23"/>
      <c r="G35" s="23">
        <v>2</v>
      </c>
      <c r="H35" s="23">
        <v>4</v>
      </c>
      <c r="I35" s="23">
        <v>1</v>
      </c>
      <c r="J35" s="23">
        <v>8</v>
      </c>
      <c r="K35" s="23"/>
      <c r="L35" s="23">
        <v>7</v>
      </c>
      <c r="M35" s="23">
        <v>9</v>
      </c>
      <c r="N35" s="23">
        <v>9</v>
      </c>
      <c r="O35" s="119">
        <v>48</v>
      </c>
      <c r="P35" s="26">
        <f t="shared" si="1"/>
        <v>47</v>
      </c>
    </row>
    <row r="36" spans="1:16" s="13" customFormat="1" ht="15.75" x14ac:dyDescent="0.25">
      <c r="A36" s="88" t="str">
        <f>'1.1'!A36</f>
        <v>MB197622</v>
      </c>
      <c r="B36" s="118" t="str">
        <f>'1.1'!B36</f>
        <v>B VASAVI</v>
      </c>
      <c r="C36" s="23">
        <v>2</v>
      </c>
      <c r="D36" s="23">
        <v>4</v>
      </c>
      <c r="E36" s="23">
        <v>3</v>
      </c>
      <c r="F36" s="23">
        <v>2</v>
      </c>
      <c r="G36" s="23"/>
      <c r="H36" s="23"/>
      <c r="I36" s="23">
        <v>2</v>
      </c>
      <c r="J36" s="23"/>
      <c r="K36" s="23">
        <v>9</v>
      </c>
      <c r="L36" s="23">
        <v>7</v>
      </c>
      <c r="M36" s="23">
        <v>8</v>
      </c>
      <c r="N36" s="23">
        <v>11</v>
      </c>
      <c r="O36" s="119">
        <v>39</v>
      </c>
      <c r="P36" s="26">
        <f t="shared" si="1"/>
        <v>48</v>
      </c>
    </row>
    <row r="37" spans="1:16" s="13" customFormat="1" ht="15.75" x14ac:dyDescent="0.25">
      <c r="A37" s="88" t="str">
        <f>'1.1'!A37</f>
        <v>MB197623</v>
      </c>
      <c r="B37" s="118" t="str">
        <f>'1.1'!B37</f>
        <v>BALACHANDRA ADIGA</v>
      </c>
      <c r="C37" s="23">
        <v>5</v>
      </c>
      <c r="D37" s="23">
        <v>2</v>
      </c>
      <c r="E37" s="23">
        <v>5</v>
      </c>
      <c r="F37" s="23"/>
      <c r="G37" s="23"/>
      <c r="H37" s="23"/>
      <c r="I37" s="23">
        <v>3</v>
      </c>
      <c r="J37" s="23">
        <v>7</v>
      </c>
      <c r="K37" s="23">
        <v>7</v>
      </c>
      <c r="L37" s="23">
        <v>7</v>
      </c>
      <c r="M37" s="23"/>
      <c r="N37" s="23">
        <v>8</v>
      </c>
      <c r="O37" s="119">
        <v>42</v>
      </c>
      <c r="P37" s="26">
        <f t="shared" si="1"/>
        <v>44</v>
      </c>
    </row>
    <row r="38" spans="1:16" s="13" customFormat="1" ht="15.75" x14ac:dyDescent="0.25">
      <c r="A38" s="88" t="str">
        <f>'1.1'!A38</f>
        <v>MB197624</v>
      </c>
      <c r="B38" s="118" t="str">
        <f>'1.1'!B38</f>
        <v>BALAJI RAJ V T</v>
      </c>
      <c r="C38" s="23"/>
      <c r="D38" s="23">
        <v>5</v>
      </c>
      <c r="E38" s="23"/>
      <c r="F38" s="23"/>
      <c r="G38" s="23">
        <v>4</v>
      </c>
      <c r="H38" s="23">
        <v>4</v>
      </c>
      <c r="I38" s="23">
        <v>3</v>
      </c>
      <c r="J38" s="23">
        <v>8</v>
      </c>
      <c r="K38" s="23">
        <v>8</v>
      </c>
      <c r="L38" s="23">
        <v>9</v>
      </c>
      <c r="M38" s="23"/>
      <c r="N38" s="23"/>
      <c r="O38" s="119">
        <v>52</v>
      </c>
      <c r="P38" s="26">
        <f t="shared" si="1"/>
        <v>41</v>
      </c>
    </row>
    <row r="39" spans="1:16" s="13" customFormat="1" ht="15.75" x14ac:dyDescent="0.25">
      <c r="A39" s="88" t="str">
        <f>'1.1'!A39</f>
        <v>MB197625</v>
      </c>
      <c r="B39" s="118" t="str">
        <f>'1.1'!B39</f>
        <v>BHARATH GOWDA M R</v>
      </c>
      <c r="C39" s="23"/>
      <c r="D39" s="23">
        <v>1</v>
      </c>
      <c r="E39" s="23">
        <v>3</v>
      </c>
      <c r="F39" s="23"/>
      <c r="G39" s="23">
        <v>2</v>
      </c>
      <c r="H39" s="23">
        <v>5</v>
      </c>
      <c r="I39" s="23">
        <v>2</v>
      </c>
      <c r="J39" s="23">
        <v>6</v>
      </c>
      <c r="K39" s="23">
        <v>7</v>
      </c>
      <c r="L39" s="23"/>
      <c r="M39" s="23">
        <v>10</v>
      </c>
      <c r="N39" s="23">
        <v>9</v>
      </c>
      <c r="O39" s="119">
        <v>50</v>
      </c>
      <c r="P39" s="26">
        <f t="shared" si="1"/>
        <v>45</v>
      </c>
    </row>
    <row r="40" spans="1:16" s="13" customFormat="1" ht="15.75" x14ac:dyDescent="0.25">
      <c r="A40" s="88" t="str">
        <f>'1.1'!A40</f>
        <v>MB197626</v>
      </c>
      <c r="B40" s="118" t="str">
        <f>'1.1'!B40</f>
        <v>BHARATH KIRAN D V</v>
      </c>
      <c r="C40" s="23">
        <v>2</v>
      </c>
      <c r="D40" s="23">
        <v>3</v>
      </c>
      <c r="E40" s="23">
        <v>1</v>
      </c>
      <c r="F40" s="23">
        <v>5</v>
      </c>
      <c r="G40" s="23"/>
      <c r="H40" s="23"/>
      <c r="I40" s="23"/>
      <c r="J40" s="23"/>
      <c r="K40" s="23">
        <v>8</v>
      </c>
      <c r="L40" s="23">
        <v>7</v>
      </c>
      <c r="M40" s="23">
        <v>9</v>
      </c>
      <c r="N40" s="23">
        <v>13</v>
      </c>
      <c r="O40" s="119">
        <v>49</v>
      </c>
      <c r="P40" s="26">
        <f t="shared" si="1"/>
        <v>48</v>
      </c>
    </row>
    <row r="41" spans="1:16" s="13" customFormat="1" ht="15.75" x14ac:dyDescent="0.25">
      <c r="A41" s="88" t="str">
        <f>'1.1'!A41</f>
        <v>MB197627</v>
      </c>
      <c r="B41" s="118" t="str">
        <f>'1.1'!B41</f>
        <v>BHARATH P</v>
      </c>
      <c r="C41" s="23">
        <v>5</v>
      </c>
      <c r="D41" s="23"/>
      <c r="E41" s="23"/>
      <c r="F41" s="23"/>
      <c r="G41" s="23">
        <v>2</v>
      </c>
      <c r="H41" s="23">
        <v>5</v>
      </c>
      <c r="I41" s="23">
        <v>3</v>
      </c>
      <c r="J41" s="23">
        <v>7</v>
      </c>
      <c r="K41" s="23">
        <v>8</v>
      </c>
      <c r="L41" s="23">
        <v>9</v>
      </c>
      <c r="M41" s="23"/>
      <c r="N41" s="23">
        <v>9</v>
      </c>
      <c r="O41" s="119">
        <v>38</v>
      </c>
      <c r="P41" s="26">
        <f t="shared" si="1"/>
        <v>48</v>
      </c>
    </row>
    <row r="42" spans="1:16" s="13" customFormat="1" ht="15.75" x14ac:dyDescent="0.25">
      <c r="A42" s="88" t="str">
        <f>'1.1'!A42</f>
        <v>MB197628</v>
      </c>
      <c r="B42" s="118" t="str">
        <f>'1.1'!B42</f>
        <v>BHARGAVI</v>
      </c>
      <c r="C42" s="23">
        <v>2</v>
      </c>
      <c r="D42" s="23"/>
      <c r="E42" s="23"/>
      <c r="F42" s="23">
        <v>5</v>
      </c>
      <c r="G42" s="23">
        <v>3</v>
      </c>
      <c r="H42" s="23">
        <v>5</v>
      </c>
      <c r="I42" s="23">
        <v>1</v>
      </c>
      <c r="J42" s="23"/>
      <c r="K42" s="23">
        <v>7</v>
      </c>
      <c r="L42" s="23">
        <v>7</v>
      </c>
      <c r="M42" s="23">
        <v>8</v>
      </c>
      <c r="N42" s="23">
        <v>6</v>
      </c>
      <c r="O42" s="119">
        <v>41</v>
      </c>
      <c r="P42" s="26">
        <f t="shared" si="1"/>
        <v>44</v>
      </c>
    </row>
    <row r="43" spans="1:16" s="13" customFormat="1" ht="15.75" x14ac:dyDescent="0.25">
      <c r="A43" s="88" t="str">
        <f>'1.1'!A43</f>
        <v>MB197629</v>
      </c>
      <c r="B43" s="118" t="str">
        <f>'1.1'!B43</f>
        <v>BHUMIKA S J</v>
      </c>
      <c r="C43" s="23">
        <v>4</v>
      </c>
      <c r="D43" s="23">
        <v>1</v>
      </c>
      <c r="E43" s="23"/>
      <c r="F43" s="23"/>
      <c r="G43" s="23">
        <v>5</v>
      </c>
      <c r="H43" s="23"/>
      <c r="I43" s="23">
        <v>1</v>
      </c>
      <c r="J43" s="23">
        <v>8</v>
      </c>
      <c r="K43" s="23">
        <v>8</v>
      </c>
      <c r="L43" s="23">
        <v>7</v>
      </c>
      <c r="M43" s="23">
        <v>8</v>
      </c>
      <c r="N43" s="23">
        <v>6</v>
      </c>
      <c r="O43" s="119">
        <v>32</v>
      </c>
      <c r="P43" s="26">
        <f t="shared" si="1"/>
        <v>48</v>
      </c>
    </row>
    <row r="44" spans="1:16" s="13" customFormat="1" ht="15.75" x14ac:dyDescent="0.25">
      <c r="A44" s="88" t="str">
        <f>'1.1'!A44</f>
        <v>MB197630</v>
      </c>
      <c r="B44" s="118" t="str">
        <f>'1.1'!B44</f>
        <v>BINDU PRIYA</v>
      </c>
      <c r="C44" s="23">
        <v>4</v>
      </c>
      <c r="D44" s="23">
        <v>2</v>
      </c>
      <c r="E44" s="23">
        <v>1</v>
      </c>
      <c r="F44" s="23">
        <v>4</v>
      </c>
      <c r="G44" s="23">
        <v>4</v>
      </c>
      <c r="H44" s="23"/>
      <c r="I44" s="23"/>
      <c r="J44" s="23"/>
      <c r="K44" s="23">
        <v>7</v>
      </c>
      <c r="L44" s="23">
        <v>7</v>
      </c>
      <c r="M44" s="23">
        <v>7</v>
      </c>
      <c r="N44" s="23">
        <v>9</v>
      </c>
      <c r="O44" s="119">
        <v>41</v>
      </c>
      <c r="P44" s="26">
        <f t="shared" si="1"/>
        <v>45</v>
      </c>
    </row>
    <row r="45" spans="1:16" s="13" customFormat="1" ht="15.75" x14ac:dyDescent="0.25">
      <c r="A45" s="88" t="str">
        <f>'1.1'!A45</f>
        <v>MB197631</v>
      </c>
      <c r="B45" s="118" t="str">
        <f>'1.1'!B45</f>
        <v>C RAVIKUMAR</v>
      </c>
      <c r="C45" s="23">
        <v>2</v>
      </c>
      <c r="D45" s="23">
        <v>4</v>
      </c>
      <c r="E45" s="23">
        <v>4</v>
      </c>
      <c r="F45" s="23">
        <v>3</v>
      </c>
      <c r="G45" s="23">
        <v>1</v>
      </c>
      <c r="H45" s="23">
        <v>5</v>
      </c>
      <c r="I45" s="23">
        <v>2</v>
      </c>
      <c r="J45" s="23">
        <v>7</v>
      </c>
      <c r="K45" s="23">
        <v>8</v>
      </c>
      <c r="L45" s="23"/>
      <c r="M45" s="23">
        <v>9</v>
      </c>
      <c r="N45" s="23">
        <v>8</v>
      </c>
      <c r="O45" s="119">
        <v>38</v>
      </c>
      <c r="P45" s="26">
        <f t="shared" si="1"/>
        <v>53</v>
      </c>
    </row>
    <row r="46" spans="1:16" s="13" customFormat="1" ht="15.75" x14ac:dyDescent="0.25">
      <c r="A46" s="88" t="str">
        <f>'1.1'!A46</f>
        <v>MB197632</v>
      </c>
      <c r="B46" s="118" t="str">
        <f>'1.1'!B46</f>
        <v>CHAITRA HIREGOWDARA</v>
      </c>
      <c r="C46" s="23">
        <v>3</v>
      </c>
      <c r="D46" s="23">
        <v>2</v>
      </c>
      <c r="E46" s="23">
        <v>5</v>
      </c>
      <c r="F46" s="23">
        <v>4</v>
      </c>
      <c r="G46" s="23"/>
      <c r="H46" s="23"/>
      <c r="I46" s="23">
        <v>4</v>
      </c>
      <c r="J46" s="23">
        <v>7</v>
      </c>
      <c r="K46" s="23"/>
      <c r="L46" s="23">
        <v>7</v>
      </c>
      <c r="M46" s="23">
        <v>7</v>
      </c>
      <c r="N46" s="23">
        <v>12</v>
      </c>
      <c r="O46" s="119">
        <v>45</v>
      </c>
      <c r="P46" s="26">
        <f t="shared" si="1"/>
        <v>51</v>
      </c>
    </row>
    <row r="47" spans="1:16" s="13" customFormat="1" ht="15.75" x14ac:dyDescent="0.25">
      <c r="A47" s="88" t="str">
        <f>'1.1'!A47</f>
        <v>MB197633</v>
      </c>
      <c r="B47" s="118" t="str">
        <f>'1.1'!B47</f>
        <v>CHANDAN S</v>
      </c>
      <c r="C47" s="23">
        <v>2</v>
      </c>
      <c r="D47" s="23">
        <v>1</v>
      </c>
      <c r="E47" s="23">
        <v>5</v>
      </c>
      <c r="F47" s="23"/>
      <c r="G47" s="23">
        <v>1</v>
      </c>
      <c r="H47" s="23"/>
      <c r="I47" s="23">
        <v>5</v>
      </c>
      <c r="J47" s="23"/>
      <c r="K47" s="23">
        <v>7</v>
      </c>
      <c r="L47" s="23">
        <v>7</v>
      </c>
      <c r="M47" s="23">
        <v>8</v>
      </c>
      <c r="N47" s="23">
        <v>9</v>
      </c>
      <c r="O47" s="119">
        <v>41</v>
      </c>
      <c r="P47" s="26">
        <f t="shared" si="1"/>
        <v>45</v>
      </c>
    </row>
    <row r="48" spans="1:16" s="13" customFormat="1" ht="15.75" x14ac:dyDescent="0.25">
      <c r="A48" s="88" t="str">
        <f>'1.1'!A48</f>
        <v>MB197634</v>
      </c>
      <c r="B48" s="118" t="str">
        <f>'1.1'!B48</f>
        <v>CHERUKURI TRIVENI</v>
      </c>
      <c r="C48" s="23">
        <v>1</v>
      </c>
      <c r="D48" s="23"/>
      <c r="E48" s="23">
        <v>4</v>
      </c>
      <c r="F48" s="23"/>
      <c r="G48" s="23">
        <v>3</v>
      </c>
      <c r="H48" s="23"/>
      <c r="I48" s="23">
        <v>4</v>
      </c>
      <c r="J48" s="23">
        <v>8</v>
      </c>
      <c r="K48" s="23">
        <v>8</v>
      </c>
      <c r="L48" s="23"/>
      <c r="M48" s="23">
        <v>8</v>
      </c>
      <c r="N48" s="23">
        <v>8</v>
      </c>
      <c r="O48" s="119">
        <v>41</v>
      </c>
      <c r="P48" s="26">
        <f t="shared" si="1"/>
        <v>44</v>
      </c>
    </row>
    <row r="49" spans="1:16" s="13" customFormat="1" ht="15.75" x14ac:dyDescent="0.25">
      <c r="A49" s="88" t="str">
        <f>'1.1'!A49</f>
        <v>MB197635</v>
      </c>
      <c r="B49" s="118" t="str">
        <f>'1.1'!B49</f>
        <v>CHETAN VIJAY</v>
      </c>
      <c r="C49" s="23">
        <v>4</v>
      </c>
      <c r="D49" s="23"/>
      <c r="E49" s="23">
        <v>3</v>
      </c>
      <c r="F49" s="23"/>
      <c r="G49" s="23">
        <v>4</v>
      </c>
      <c r="H49" s="23"/>
      <c r="I49" s="23">
        <v>2</v>
      </c>
      <c r="J49" s="23">
        <v>8</v>
      </c>
      <c r="K49" s="23">
        <v>8</v>
      </c>
      <c r="L49" s="23"/>
      <c r="M49" s="23"/>
      <c r="N49" s="23">
        <v>9</v>
      </c>
      <c r="O49" s="119">
        <v>43</v>
      </c>
      <c r="P49" s="26">
        <f t="shared" si="1"/>
        <v>38</v>
      </c>
    </row>
    <row r="50" spans="1:16" s="13" customFormat="1" ht="15.75" x14ac:dyDescent="0.25">
      <c r="A50" s="88" t="str">
        <f>'1.1'!A50</f>
        <v>MB197636</v>
      </c>
      <c r="B50" s="118" t="str">
        <f>'1.1'!B50</f>
        <v>CHIRAAG M</v>
      </c>
      <c r="C50" s="23">
        <v>1</v>
      </c>
      <c r="D50" s="23">
        <v>3</v>
      </c>
      <c r="E50" s="23">
        <v>3</v>
      </c>
      <c r="F50" s="23"/>
      <c r="G50" s="23">
        <v>1</v>
      </c>
      <c r="H50" s="23"/>
      <c r="I50" s="23">
        <v>3</v>
      </c>
      <c r="J50" s="23"/>
      <c r="K50" s="23">
        <v>7</v>
      </c>
      <c r="L50" s="23">
        <v>7</v>
      </c>
      <c r="M50" s="23">
        <v>9</v>
      </c>
      <c r="N50" s="23">
        <v>11</v>
      </c>
      <c r="O50" s="119">
        <v>45</v>
      </c>
      <c r="P50" s="26">
        <f t="shared" si="1"/>
        <v>45</v>
      </c>
    </row>
    <row r="51" spans="1:16" s="13" customFormat="1" ht="15.75" x14ac:dyDescent="0.25">
      <c r="A51" s="88" t="str">
        <f>'1.1'!A51</f>
        <v>MB197637</v>
      </c>
      <c r="B51" s="118" t="str">
        <f>'1.1'!B51</f>
        <v>CLINTAN JOYAN ROCHE</v>
      </c>
      <c r="C51" s="23">
        <v>1</v>
      </c>
      <c r="D51" s="23"/>
      <c r="E51" s="23">
        <v>1</v>
      </c>
      <c r="F51" s="23">
        <v>4</v>
      </c>
      <c r="G51" s="23"/>
      <c r="H51" s="23">
        <v>3</v>
      </c>
      <c r="I51" s="23">
        <v>4</v>
      </c>
      <c r="J51" s="23">
        <v>7</v>
      </c>
      <c r="K51" s="23">
        <v>7</v>
      </c>
      <c r="L51" s="23">
        <v>8</v>
      </c>
      <c r="M51" s="23"/>
      <c r="N51" s="23">
        <v>13</v>
      </c>
      <c r="O51" s="119">
        <v>40</v>
      </c>
      <c r="P51" s="26">
        <f t="shared" si="1"/>
        <v>48</v>
      </c>
    </row>
    <row r="52" spans="1:16" s="13" customFormat="1" ht="15.75" x14ac:dyDescent="0.25">
      <c r="A52" s="88" t="str">
        <f>'1.1'!A52</f>
        <v>MB197638</v>
      </c>
      <c r="B52" s="118" t="str">
        <f>'1.1'!B52</f>
        <v>DARSHAN G</v>
      </c>
      <c r="C52" s="23">
        <v>2</v>
      </c>
      <c r="D52" s="23"/>
      <c r="E52" s="23">
        <v>2</v>
      </c>
      <c r="F52" s="23">
        <v>2</v>
      </c>
      <c r="G52" s="23"/>
      <c r="H52" s="23">
        <v>3</v>
      </c>
      <c r="I52" s="23">
        <v>4</v>
      </c>
      <c r="J52" s="23">
        <v>9</v>
      </c>
      <c r="K52" s="23">
        <v>7</v>
      </c>
      <c r="L52" s="23"/>
      <c r="M52" s="23">
        <v>7</v>
      </c>
      <c r="N52" s="23">
        <v>10</v>
      </c>
      <c r="O52" s="119">
        <v>42</v>
      </c>
      <c r="P52" s="26">
        <f t="shared" si="1"/>
        <v>46</v>
      </c>
    </row>
    <row r="53" spans="1:16" s="13" customFormat="1" ht="15.75" x14ac:dyDescent="0.25">
      <c r="A53" s="88" t="str">
        <f>'1.1'!A53</f>
        <v>MB197639</v>
      </c>
      <c r="B53" s="118" t="str">
        <f>'1.1'!B53</f>
        <v>DARSHAN TOOLAHALLI</v>
      </c>
      <c r="C53" s="23">
        <v>2</v>
      </c>
      <c r="D53" s="23"/>
      <c r="E53" s="23">
        <v>4</v>
      </c>
      <c r="F53" s="23">
        <v>3</v>
      </c>
      <c r="G53" s="23"/>
      <c r="H53" s="23">
        <v>1</v>
      </c>
      <c r="I53" s="23">
        <v>2</v>
      </c>
      <c r="J53" s="23">
        <v>9</v>
      </c>
      <c r="K53" s="23">
        <v>8</v>
      </c>
      <c r="L53" s="23">
        <v>9</v>
      </c>
      <c r="M53" s="23"/>
      <c r="N53" s="23">
        <v>12</v>
      </c>
      <c r="O53" s="119">
        <v>36</v>
      </c>
      <c r="P53" s="26">
        <f t="shared" si="1"/>
        <v>50</v>
      </c>
    </row>
    <row r="54" spans="1:16" s="13" customFormat="1" ht="15.75" x14ac:dyDescent="0.25">
      <c r="A54" s="88" t="str">
        <f>'1.1'!A54</f>
        <v>MB197640</v>
      </c>
      <c r="B54" s="118" t="str">
        <f>'1.1'!B54</f>
        <v>DEEKSHA G</v>
      </c>
      <c r="C54" s="23">
        <v>4</v>
      </c>
      <c r="D54" s="23"/>
      <c r="E54" s="23"/>
      <c r="F54" s="23">
        <v>2</v>
      </c>
      <c r="G54" s="23"/>
      <c r="H54" s="23">
        <v>3</v>
      </c>
      <c r="I54" s="23">
        <v>4</v>
      </c>
      <c r="J54" s="23"/>
      <c r="K54" s="23">
        <v>8</v>
      </c>
      <c r="L54" s="23">
        <v>8</v>
      </c>
      <c r="M54" s="23">
        <v>7</v>
      </c>
      <c r="N54" s="23">
        <v>9</v>
      </c>
      <c r="O54" s="119">
        <v>47</v>
      </c>
      <c r="P54" s="26">
        <f t="shared" si="1"/>
        <v>45</v>
      </c>
    </row>
    <row r="55" spans="1:16" s="13" customFormat="1" ht="15.75" x14ac:dyDescent="0.25">
      <c r="A55" s="88" t="str">
        <f>'1.1'!A55</f>
        <v>MB197641</v>
      </c>
      <c r="B55" s="118" t="str">
        <f>'1.1'!B55</f>
        <v>DEEKSHA K</v>
      </c>
      <c r="C55" s="23">
        <v>2</v>
      </c>
      <c r="D55" s="23"/>
      <c r="E55" s="23">
        <v>1</v>
      </c>
      <c r="F55" s="23">
        <v>5</v>
      </c>
      <c r="G55" s="23"/>
      <c r="H55" s="23">
        <v>3</v>
      </c>
      <c r="I55" s="23">
        <v>2</v>
      </c>
      <c r="J55" s="23">
        <v>8</v>
      </c>
      <c r="K55" s="23">
        <v>7</v>
      </c>
      <c r="L55" s="23"/>
      <c r="M55" s="23">
        <v>9</v>
      </c>
      <c r="N55" s="23">
        <v>5</v>
      </c>
      <c r="O55" s="119">
        <v>49</v>
      </c>
      <c r="P55" s="26">
        <f t="shared" si="1"/>
        <v>42</v>
      </c>
    </row>
    <row r="56" spans="1:16" s="13" customFormat="1" ht="15.75" x14ac:dyDescent="0.25">
      <c r="A56" s="88" t="str">
        <f>'1.1'!A56</f>
        <v>MB197642</v>
      </c>
      <c r="B56" s="118" t="str">
        <f>'1.1'!B56</f>
        <v>DEENA K</v>
      </c>
      <c r="C56" s="23">
        <v>1</v>
      </c>
      <c r="D56" s="23"/>
      <c r="E56" s="23">
        <v>5</v>
      </c>
      <c r="F56" s="23">
        <v>1</v>
      </c>
      <c r="G56" s="23">
        <v>2</v>
      </c>
      <c r="H56" s="23"/>
      <c r="I56" s="23"/>
      <c r="J56" s="23">
        <v>7</v>
      </c>
      <c r="K56" s="23">
        <v>8</v>
      </c>
      <c r="L56" s="23"/>
      <c r="M56" s="23">
        <v>9</v>
      </c>
      <c r="N56" s="23">
        <v>11</v>
      </c>
      <c r="O56" s="119">
        <v>45</v>
      </c>
      <c r="P56" s="26">
        <f t="shared" si="1"/>
        <v>44</v>
      </c>
    </row>
    <row r="57" spans="1:16" s="13" customFormat="1" ht="15.75" x14ac:dyDescent="0.25">
      <c r="A57" s="88" t="str">
        <f>'1.1'!A57</f>
        <v>MB197643</v>
      </c>
      <c r="B57" s="118" t="str">
        <f>'1.1'!B57</f>
        <v>DEEPAK DESAI</v>
      </c>
      <c r="C57" s="23">
        <v>3</v>
      </c>
      <c r="D57" s="23"/>
      <c r="E57" s="23">
        <v>4</v>
      </c>
      <c r="F57" s="23"/>
      <c r="G57" s="23">
        <v>3</v>
      </c>
      <c r="H57" s="23">
        <v>5</v>
      </c>
      <c r="I57" s="23">
        <v>1</v>
      </c>
      <c r="J57" s="23">
        <v>5</v>
      </c>
      <c r="K57" s="23">
        <v>5</v>
      </c>
      <c r="L57" s="23">
        <v>6</v>
      </c>
      <c r="M57" s="23"/>
      <c r="N57" s="23">
        <v>12</v>
      </c>
      <c r="O57" s="119">
        <v>43</v>
      </c>
      <c r="P57" s="26">
        <f t="shared" si="1"/>
        <v>44</v>
      </c>
    </row>
    <row r="58" spans="1:16" s="13" customFormat="1" ht="15.75" x14ac:dyDescent="0.25">
      <c r="A58" s="88" t="str">
        <f>'1.1'!A58</f>
        <v>MB197644</v>
      </c>
      <c r="B58" s="118" t="str">
        <f>'1.1'!B58</f>
        <v>DEEPIKA M</v>
      </c>
      <c r="C58" s="23">
        <v>3</v>
      </c>
      <c r="D58" s="23">
        <v>2</v>
      </c>
      <c r="E58" s="23">
        <v>4</v>
      </c>
      <c r="F58" s="23">
        <v>4</v>
      </c>
      <c r="G58" s="23"/>
      <c r="H58" s="23"/>
      <c r="I58" s="23"/>
      <c r="J58" s="23"/>
      <c r="K58" s="23">
        <v>8</v>
      </c>
      <c r="L58" s="23">
        <v>6</v>
      </c>
      <c r="M58" s="23">
        <v>7</v>
      </c>
      <c r="N58" s="23">
        <v>9</v>
      </c>
      <c r="O58" s="119">
        <v>42</v>
      </c>
      <c r="P58" s="26">
        <f t="shared" si="1"/>
        <v>43</v>
      </c>
    </row>
    <row r="59" spans="1:16" s="13" customFormat="1" ht="15.75" x14ac:dyDescent="0.25">
      <c r="A59" s="88" t="str">
        <f>'1.1'!A59</f>
        <v>MB197645</v>
      </c>
      <c r="B59" s="118" t="str">
        <f>'1.1'!B59</f>
        <v>DILEEP SATISH HEGDE</v>
      </c>
      <c r="C59" s="23">
        <v>3</v>
      </c>
      <c r="D59" s="23"/>
      <c r="E59" s="23"/>
      <c r="F59" s="23">
        <v>2</v>
      </c>
      <c r="G59" s="23"/>
      <c r="H59" s="23">
        <v>5</v>
      </c>
      <c r="I59" s="23">
        <v>4</v>
      </c>
      <c r="J59" s="23">
        <v>8</v>
      </c>
      <c r="K59" s="23"/>
      <c r="L59" s="23">
        <v>8</v>
      </c>
      <c r="M59" s="23">
        <v>7</v>
      </c>
      <c r="N59" s="23">
        <v>12</v>
      </c>
      <c r="O59" s="119">
        <v>41</v>
      </c>
      <c r="P59" s="26">
        <f t="shared" si="1"/>
        <v>49</v>
      </c>
    </row>
    <row r="60" spans="1:16" s="13" customFormat="1" ht="15.75" x14ac:dyDescent="0.25">
      <c r="A60" s="88" t="str">
        <f>'1.1'!A60</f>
        <v>MB197646</v>
      </c>
      <c r="B60" s="118" t="str">
        <f>'1.1'!B60</f>
        <v>DIVYA MUGADUR</v>
      </c>
      <c r="C60" s="23">
        <v>5</v>
      </c>
      <c r="D60" s="23"/>
      <c r="E60" s="23"/>
      <c r="F60" s="23">
        <v>1</v>
      </c>
      <c r="G60" s="23">
        <v>5</v>
      </c>
      <c r="H60" s="23"/>
      <c r="I60" s="23">
        <v>4</v>
      </c>
      <c r="J60" s="23">
        <v>8</v>
      </c>
      <c r="K60" s="23">
        <v>9</v>
      </c>
      <c r="L60" s="23">
        <v>8</v>
      </c>
      <c r="M60" s="23"/>
      <c r="N60" s="23">
        <v>9</v>
      </c>
      <c r="O60" s="119">
        <v>53</v>
      </c>
      <c r="P60" s="26">
        <f t="shared" si="1"/>
        <v>49</v>
      </c>
    </row>
    <row r="61" spans="1:16" s="13" customFormat="1" ht="15.75" x14ac:dyDescent="0.25">
      <c r="A61" s="88" t="str">
        <f>'1.1'!A61</f>
        <v>MB197647</v>
      </c>
      <c r="B61" s="118" t="str">
        <f>'1.1'!B61</f>
        <v>DIVYASHREE R</v>
      </c>
      <c r="C61" s="23">
        <v>5</v>
      </c>
      <c r="D61" s="23">
        <v>5</v>
      </c>
      <c r="E61" s="23">
        <v>4</v>
      </c>
      <c r="F61" s="23">
        <v>5</v>
      </c>
      <c r="G61" s="23"/>
      <c r="H61" s="23"/>
      <c r="I61" s="23">
        <v>4</v>
      </c>
      <c r="J61" s="23">
        <v>9</v>
      </c>
      <c r="K61" s="23"/>
      <c r="L61" s="23">
        <v>9</v>
      </c>
      <c r="M61" s="23">
        <v>7</v>
      </c>
      <c r="N61" s="23">
        <v>12</v>
      </c>
      <c r="O61" s="119">
        <v>51</v>
      </c>
      <c r="P61" s="26">
        <f t="shared" si="1"/>
        <v>60</v>
      </c>
    </row>
    <row r="62" spans="1:16" s="13" customFormat="1" ht="15.75" x14ac:dyDescent="0.25">
      <c r="A62" s="88" t="str">
        <f>'1.1'!A62</f>
        <v>MB197648</v>
      </c>
      <c r="B62" s="118" t="str">
        <f>'1.1'!B62</f>
        <v>GANAPATI JANARDHAN BHAT</v>
      </c>
      <c r="C62" s="23"/>
      <c r="D62" s="23">
        <v>2</v>
      </c>
      <c r="E62" s="23">
        <v>1</v>
      </c>
      <c r="F62" s="23"/>
      <c r="G62" s="23"/>
      <c r="H62" s="23"/>
      <c r="I62" s="23">
        <v>2</v>
      </c>
      <c r="J62" s="23"/>
      <c r="K62" s="23">
        <v>9</v>
      </c>
      <c r="L62" s="23">
        <v>7</v>
      </c>
      <c r="M62" s="23">
        <v>8</v>
      </c>
      <c r="N62" s="23">
        <v>9</v>
      </c>
      <c r="O62" s="119">
        <v>43</v>
      </c>
      <c r="P62" s="26">
        <f t="shared" si="1"/>
        <v>38</v>
      </c>
    </row>
    <row r="63" spans="1:16" s="13" customFormat="1" ht="15.75" x14ac:dyDescent="0.25">
      <c r="A63" s="88" t="str">
        <f>'1.1'!A63</f>
        <v>MB197649</v>
      </c>
      <c r="B63" s="118" t="str">
        <f>'1.1'!B63</f>
        <v>GOWTHAM S M</v>
      </c>
      <c r="C63" s="23">
        <v>2</v>
      </c>
      <c r="D63" s="23">
        <v>5</v>
      </c>
      <c r="E63" s="23">
        <v>2</v>
      </c>
      <c r="F63" s="23">
        <v>5</v>
      </c>
      <c r="G63" s="23">
        <v>4</v>
      </c>
      <c r="H63" s="23">
        <v>2</v>
      </c>
      <c r="I63" s="23">
        <v>3</v>
      </c>
      <c r="J63" s="23"/>
      <c r="K63" s="23">
        <v>8</v>
      </c>
      <c r="L63" s="23">
        <v>8</v>
      </c>
      <c r="M63" s="23">
        <v>8</v>
      </c>
      <c r="N63" s="23">
        <v>10</v>
      </c>
      <c r="O63" s="119">
        <v>44</v>
      </c>
      <c r="P63" s="26">
        <f t="shared" si="1"/>
        <v>57</v>
      </c>
    </row>
    <row r="64" spans="1:16" s="13" customFormat="1" ht="15.75" x14ac:dyDescent="0.25">
      <c r="A64" s="88" t="str">
        <f>'1.1'!A64</f>
        <v>MB197650</v>
      </c>
      <c r="B64" s="118" t="str">
        <f>'1.1'!B64</f>
        <v>GREESHMA G M</v>
      </c>
      <c r="C64" s="23">
        <v>2</v>
      </c>
      <c r="D64" s="23">
        <v>1</v>
      </c>
      <c r="E64" s="23"/>
      <c r="F64" s="23">
        <v>4</v>
      </c>
      <c r="G64" s="23"/>
      <c r="H64" s="23"/>
      <c r="I64" s="23"/>
      <c r="J64" s="23">
        <v>8</v>
      </c>
      <c r="K64" s="23">
        <v>7</v>
      </c>
      <c r="L64" s="23">
        <v>9</v>
      </c>
      <c r="M64" s="23"/>
      <c r="N64" s="23">
        <v>13</v>
      </c>
      <c r="O64" s="119">
        <v>45</v>
      </c>
      <c r="P64" s="26">
        <f t="shared" si="1"/>
        <v>44</v>
      </c>
    </row>
    <row r="65" spans="1:16" s="13" customFormat="1" ht="15.75" x14ac:dyDescent="0.25">
      <c r="A65" s="88" t="str">
        <f>'1.1'!A65</f>
        <v>MB197651</v>
      </c>
      <c r="B65" s="118" t="str">
        <f>'1.1'!B65</f>
        <v>GUNJAN RAJ</v>
      </c>
      <c r="C65" s="23">
        <v>3</v>
      </c>
      <c r="D65" s="23">
        <v>5</v>
      </c>
      <c r="E65" s="23"/>
      <c r="F65" s="23">
        <v>2</v>
      </c>
      <c r="G65" s="23">
        <v>3</v>
      </c>
      <c r="H65" s="23"/>
      <c r="I65" s="23">
        <v>1</v>
      </c>
      <c r="J65" s="23">
        <v>10</v>
      </c>
      <c r="K65" s="23"/>
      <c r="L65" s="23">
        <v>7</v>
      </c>
      <c r="M65" s="23">
        <v>8</v>
      </c>
      <c r="N65" s="23">
        <v>9</v>
      </c>
      <c r="O65" s="119">
        <v>46</v>
      </c>
      <c r="P65" s="26">
        <f t="shared" si="1"/>
        <v>48</v>
      </c>
    </row>
    <row r="66" spans="1:16" s="13" customFormat="1" ht="15.75" x14ac:dyDescent="0.25">
      <c r="A66" s="88" t="str">
        <f>'1.1'!A66</f>
        <v>MB197652</v>
      </c>
      <c r="B66" s="118" t="str">
        <f>'1.1'!B66</f>
        <v>GURUPRASAD R</v>
      </c>
      <c r="C66" s="23"/>
      <c r="D66" s="23"/>
      <c r="E66" s="23">
        <v>3</v>
      </c>
      <c r="F66" s="23">
        <v>5</v>
      </c>
      <c r="G66" s="23">
        <v>5</v>
      </c>
      <c r="H66" s="23">
        <v>3</v>
      </c>
      <c r="I66" s="23">
        <v>3</v>
      </c>
      <c r="J66" s="23">
        <v>7</v>
      </c>
      <c r="K66" s="23">
        <v>9</v>
      </c>
      <c r="L66" s="23"/>
      <c r="M66" s="23">
        <v>8</v>
      </c>
      <c r="N66" s="23">
        <v>11</v>
      </c>
      <c r="O66" s="119">
        <v>44</v>
      </c>
      <c r="P66" s="26">
        <f t="shared" si="1"/>
        <v>54</v>
      </c>
    </row>
    <row r="67" spans="1:16" s="13" customFormat="1" ht="15.75" x14ac:dyDescent="0.25">
      <c r="A67" s="88" t="str">
        <f>'1.1'!A67</f>
        <v>MB197653</v>
      </c>
      <c r="B67" s="118" t="str">
        <f>'1.1'!B67</f>
        <v>HARSHA N DAS</v>
      </c>
      <c r="C67" s="23"/>
      <c r="D67" s="23"/>
      <c r="E67" s="23"/>
      <c r="F67" s="23">
        <v>2</v>
      </c>
      <c r="G67" s="23">
        <v>1</v>
      </c>
      <c r="H67" s="23">
        <v>4</v>
      </c>
      <c r="I67" s="23">
        <v>5</v>
      </c>
      <c r="J67" s="23">
        <v>9</v>
      </c>
      <c r="K67" s="23">
        <v>8</v>
      </c>
      <c r="L67" s="23"/>
      <c r="M67" s="23">
        <v>7</v>
      </c>
      <c r="N67" s="23">
        <v>13</v>
      </c>
      <c r="O67" s="119">
        <v>39</v>
      </c>
      <c r="P67" s="26">
        <f t="shared" si="1"/>
        <v>49</v>
      </c>
    </row>
    <row r="68" spans="1:16" s="13" customFormat="1" ht="15.75" x14ac:dyDescent="0.25">
      <c r="A68" s="88" t="str">
        <f>'1.1'!A68</f>
        <v>MB197654</v>
      </c>
      <c r="B68" s="118" t="str">
        <f>'1.1'!B68</f>
        <v>K KRISHNAPRASAD</v>
      </c>
      <c r="C68" s="23">
        <v>4</v>
      </c>
      <c r="D68" s="23"/>
      <c r="E68" s="23"/>
      <c r="F68" s="23">
        <v>4</v>
      </c>
      <c r="G68" s="23">
        <v>2</v>
      </c>
      <c r="H68" s="23">
        <v>4</v>
      </c>
      <c r="I68" s="23">
        <v>5</v>
      </c>
      <c r="J68" s="23">
        <v>9</v>
      </c>
      <c r="K68" s="23">
        <v>7</v>
      </c>
      <c r="L68" s="23">
        <v>7</v>
      </c>
      <c r="M68" s="23">
        <v>8</v>
      </c>
      <c r="N68" s="23">
        <v>12</v>
      </c>
      <c r="O68" s="119">
        <v>39</v>
      </c>
      <c r="P68" s="26">
        <f t="shared" si="1"/>
        <v>62</v>
      </c>
    </row>
    <row r="69" spans="1:16" s="13" customFormat="1" ht="15.75" x14ac:dyDescent="0.25">
      <c r="A69" s="88" t="str">
        <f>'1.1'!A69</f>
        <v>MB197655</v>
      </c>
      <c r="B69" s="118" t="str">
        <f>'1.1'!B69</f>
        <v>K R AKSHAY</v>
      </c>
      <c r="C69" s="23">
        <v>5</v>
      </c>
      <c r="D69" s="23">
        <v>1</v>
      </c>
      <c r="E69" s="23">
        <v>4</v>
      </c>
      <c r="F69" s="23"/>
      <c r="G69" s="23">
        <v>4</v>
      </c>
      <c r="H69" s="23"/>
      <c r="I69" s="23">
        <v>1</v>
      </c>
      <c r="J69" s="23">
        <v>8</v>
      </c>
      <c r="K69" s="23"/>
      <c r="L69" s="23">
        <v>7</v>
      </c>
      <c r="M69" s="23">
        <v>9</v>
      </c>
      <c r="N69" s="23">
        <v>13</v>
      </c>
      <c r="O69" s="119">
        <v>40</v>
      </c>
      <c r="P69" s="26">
        <f t="shared" si="1"/>
        <v>52</v>
      </c>
    </row>
    <row r="70" spans="1:16" s="13" customFormat="1" ht="15.75" x14ac:dyDescent="0.25">
      <c r="A70" s="88" t="str">
        <f>'1.1'!A70</f>
        <v>MB197656</v>
      </c>
      <c r="B70" s="118" t="str">
        <f>'1.1'!B70</f>
        <v>KAMBHAM HARSHITHA</v>
      </c>
      <c r="C70" s="23">
        <v>3</v>
      </c>
      <c r="D70" s="23"/>
      <c r="E70" s="23"/>
      <c r="F70" s="23">
        <v>2</v>
      </c>
      <c r="G70" s="23">
        <v>2</v>
      </c>
      <c r="H70" s="23">
        <v>3</v>
      </c>
      <c r="I70" s="23">
        <v>5</v>
      </c>
      <c r="J70" s="23">
        <v>7</v>
      </c>
      <c r="K70" s="23">
        <v>9</v>
      </c>
      <c r="L70" s="23"/>
      <c r="M70" s="23">
        <v>7</v>
      </c>
      <c r="N70" s="23">
        <v>5</v>
      </c>
      <c r="O70" s="119">
        <v>48</v>
      </c>
      <c r="P70" s="26">
        <f t="shared" si="1"/>
        <v>43</v>
      </c>
    </row>
    <row r="71" spans="1:16" s="13" customFormat="1" ht="15.75" x14ac:dyDescent="0.25">
      <c r="A71" s="88" t="str">
        <f>'1.1'!A71</f>
        <v>MB197657</v>
      </c>
      <c r="B71" s="118" t="str">
        <f>'1.1'!B71</f>
        <v>KARAN SK</v>
      </c>
      <c r="C71" s="23">
        <v>4</v>
      </c>
      <c r="D71" s="23"/>
      <c r="E71" s="23"/>
      <c r="F71" s="23">
        <v>3</v>
      </c>
      <c r="G71" s="23">
        <v>5</v>
      </c>
      <c r="H71" s="23">
        <v>2</v>
      </c>
      <c r="I71" s="23">
        <v>1</v>
      </c>
      <c r="J71" s="23">
        <v>9</v>
      </c>
      <c r="K71" s="23">
        <v>7</v>
      </c>
      <c r="L71" s="23">
        <v>8</v>
      </c>
      <c r="M71" s="23"/>
      <c r="N71" s="23">
        <v>13</v>
      </c>
      <c r="O71" s="119">
        <v>37</v>
      </c>
      <c r="P71" s="26">
        <f t="shared" si="1"/>
        <v>52</v>
      </c>
    </row>
    <row r="72" spans="1:16" s="13" customFormat="1" ht="15.75" x14ac:dyDescent="0.25">
      <c r="A72" s="88" t="str">
        <f>'1.1'!A72</f>
        <v>MB197658</v>
      </c>
      <c r="B72" s="118" t="str">
        <f>'1.1'!B72</f>
        <v>KARTHIK AV</v>
      </c>
      <c r="C72" s="23">
        <v>3</v>
      </c>
      <c r="D72" s="23">
        <v>2</v>
      </c>
      <c r="E72" s="23">
        <v>5</v>
      </c>
      <c r="F72" s="23"/>
      <c r="G72" s="23"/>
      <c r="H72" s="23">
        <v>5</v>
      </c>
      <c r="I72" s="23"/>
      <c r="J72" s="23">
        <v>7</v>
      </c>
      <c r="K72" s="23">
        <v>7</v>
      </c>
      <c r="L72" s="23">
        <v>8</v>
      </c>
      <c r="M72" s="23"/>
      <c r="N72" s="23">
        <v>10</v>
      </c>
      <c r="O72" s="119">
        <v>32</v>
      </c>
      <c r="P72" s="26">
        <f t="shared" si="1"/>
        <v>47</v>
      </c>
    </row>
    <row r="73" spans="1:16" s="13" customFormat="1" ht="15.75" x14ac:dyDescent="0.25">
      <c r="A73" s="88" t="str">
        <f>'1.1'!A73</f>
        <v>MB197659</v>
      </c>
      <c r="B73" s="118" t="str">
        <f>'1.1'!B73</f>
        <v>KARTHIK N D</v>
      </c>
      <c r="C73" s="23">
        <v>5</v>
      </c>
      <c r="D73" s="23">
        <v>4</v>
      </c>
      <c r="E73" s="23">
        <v>5</v>
      </c>
      <c r="F73" s="23"/>
      <c r="G73" s="23">
        <v>4</v>
      </c>
      <c r="H73" s="23">
        <v>5</v>
      </c>
      <c r="I73" s="23"/>
      <c r="J73" s="23">
        <v>8</v>
      </c>
      <c r="K73" s="23"/>
      <c r="L73" s="23">
        <v>7</v>
      </c>
      <c r="M73" s="23">
        <v>8</v>
      </c>
      <c r="N73" s="23">
        <v>10</v>
      </c>
      <c r="O73" s="119">
        <v>42</v>
      </c>
      <c r="P73" s="26">
        <f t="shared" si="1"/>
        <v>56</v>
      </c>
    </row>
    <row r="74" spans="1:16" s="13" customFormat="1" ht="15.75" x14ac:dyDescent="0.25">
      <c r="A74" s="88" t="str">
        <f>'1.1'!A74</f>
        <v>MB197660</v>
      </c>
      <c r="B74" s="118" t="str">
        <f>'1.1'!B74</f>
        <v>KEERTHAN KAMATH</v>
      </c>
      <c r="C74" s="23">
        <v>4</v>
      </c>
      <c r="D74" s="23">
        <v>1</v>
      </c>
      <c r="E74" s="23">
        <v>1</v>
      </c>
      <c r="F74" s="23">
        <v>5</v>
      </c>
      <c r="G74" s="23"/>
      <c r="H74" s="23"/>
      <c r="I74" s="23">
        <v>4</v>
      </c>
      <c r="J74" s="23">
        <v>7</v>
      </c>
      <c r="K74" s="23"/>
      <c r="L74" s="23">
        <v>8</v>
      </c>
      <c r="M74" s="23">
        <v>7</v>
      </c>
      <c r="N74" s="23">
        <v>13</v>
      </c>
      <c r="O74" s="119">
        <v>41</v>
      </c>
      <c r="P74" s="26">
        <f t="shared" si="1"/>
        <v>50</v>
      </c>
    </row>
    <row r="75" spans="1:16" s="13" customFormat="1" ht="15.75" x14ac:dyDescent="0.25">
      <c r="A75" s="88" t="str">
        <f>'1.1'!A75</f>
        <v>MB197661</v>
      </c>
      <c r="B75" s="118" t="str">
        <f>'1.1'!B75</f>
        <v>KEERTI</v>
      </c>
      <c r="C75" s="23"/>
      <c r="D75" s="23"/>
      <c r="E75" s="23">
        <v>5</v>
      </c>
      <c r="F75" s="23">
        <v>2</v>
      </c>
      <c r="G75" s="23"/>
      <c r="H75" s="23">
        <v>2</v>
      </c>
      <c r="I75" s="23">
        <v>2</v>
      </c>
      <c r="J75" s="23">
        <v>8</v>
      </c>
      <c r="K75" s="23"/>
      <c r="L75" s="23">
        <v>7</v>
      </c>
      <c r="M75" s="23">
        <v>8</v>
      </c>
      <c r="N75" s="23">
        <v>10</v>
      </c>
      <c r="O75" s="119">
        <v>37</v>
      </c>
      <c r="P75" s="26">
        <f t="shared" si="1"/>
        <v>44</v>
      </c>
    </row>
    <row r="76" spans="1:16" s="13" customFormat="1" ht="15.75" x14ac:dyDescent="0.25">
      <c r="A76" s="88" t="str">
        <f>'1.1'!A76</f>
        <v>MB197662</v>
      </c>
      <c r="B76" s="118" t="str">
        <f>'1.1'!B76</f>
        <v>KESHAV ADITYA</v>
      </c>
      <c r="C76" s="23"/>
      <c r="D76" s="23">
        <v>4</v>
      </c>
      <c r="E76" s="23"/>
      <c r="F76" s="23">
        <v>5</v>
      </c>
      <c r="G76" s="23"/>
      <c r="H76" s="23">
        <v>2</v>
      </c>
      <c r="I76" s="23">
        <v>3</v>
      </c>
      <c r="J76" s="23"/>
      <c r="K76" s="23">
        <v>9</v>
      </c>
      <c r="L76" s="23">
        <v>8</v>
      </c>
      <c r="M76" s="23">
        <v>7</v>
      </c>
      <c r="N76" s="23">
        <v>13</v>
      </c>
      <c r="O76" s="119">
        <v>43</v>
      </c>
      <c r="P76" s="26">
        <f t="shared" si="1"/>
        <v>51</v>
      </c>
    </row>
    <row r="77" spans="1:16" s="13" customFormat="1" ht="15.75" x14ac:dyDescent="0.25">
      <c r="A77" s="88" t="str">
        <f>'1.1'!A77</f>
        <v>MB197663</v>
      </c>
      <c r="B77" s="118" t="str">
        <f>'1.1'!B77</f>
        <v>KRITI SHUKLA</v>
      </c>
      <c r="C77" s="23">
        <v>5</v>
      </c>
      <c r="D77" s="23">
        <v>2</v>
      </c>
      <c r="E77" s="23"/>
      <c r="F77" s="23">
        <v>2</v>
      </c>
      <c r="G77" s="23"/>
      <c r="H77" s="23">
        <v>3</v>
      </c>
      <c r="I77" s="23">
        <v>2</v>
      </c>
      <c r="J77" s="23">
        <v>9</v>
      </c>
      <c r="K77" s="23">
        <v>9</v>
      </c>
      <c r="L77" s="23">
        <v>7</v>
      </c>
      <c r="M77" s="23">
        <v>7</v>
      </c>
      <c r="N77" s="23">
        <v>12</v>
      </c>
      <c r="O77" s="119">
        <v>49</v>
      </c>
      <c r="P77" s="26">
        <f t="shared" si="1"/>
        <v>58</v>
      </c>
    </row>
    <row r="78" spans="1:16" s="13" customFormat="1" ht="15.75" x14ac:dyDescent="0.25">
      <c r="A78" s="88" t="str">
        <f>'1.1'!A78</f>
        <v>MB197664</v>
      </c>
      <c r="B78" s="118" t="str">
        <f>'1.1'!B78</f>
        <v>KUBERANAND N</v>
      </c>
      <c r="C78" s="23">
        <v>3</v>
      </c>
      <c r="D78" s="23">
        <v>2</v>
      </c>
      <c r="E78" s="23">
        <v>5</v>
      </c>
      <c r="F78" s="23"/>
      <c r="G78" s="23">
        <v>3</v>
      </c>
      <c r="H78" s="23">
        <v>4</v>
      </c>
      <c r="I78" s="23">
        <v>4</v>
      </c>
      <c r="J78" s="23">
        <v>7</v>
      </c>
      <c r="K78" s="23"/>
      <c r="L78" s="23"/>
      <c r="M78" s="23">
        <v>9</v>
      </c>
      <c r="N78" s="23"/>
      <c r="O78" s="119">
        <v>40</v>
      </c>
      <c r="P78" s="26">
        <f t="shared" si="1"/>
        <v>37</v>
      </c>
    </row>
    <row r="79" spans="1:16" s="13" customFormat="1" ht="15.75" x14ac:dyDescent="0.25">
      <c r="A79" s="88" t="str">
        <f>'1.1'!A79</f>
        <v>MB197665</v>
      </c>
      <c r="B79" s="118" t="str">
        <f>'1.1'!B79</f>
        <v>LALITHA T V</v>
      </c>
      <c r="C79" s="23"/>
      <c r="D79" s="23">
        <v>4</v>
      </c>
      <c r="E79" s="23"/>
      <c r="F79" s="23">
        <v>4</v>
      </c>
      <c r="G79" s="23"/>
      <c r="H79" s="23">
        <v>5</v>
      </c>
      <c r="I79" s="23">
        <v>2</v>
      </c>
      <c r="J79" s="23">
        <v>9</v>
      </c>
      <c r="K79" s="23">
        <v>9</v>
      </c>
      <c r="L79" s="23">
        <v>8</v>
      </c>
      <c r="M79" s="23">
        <v>7</v>
      </c>
      <c r="N79" s="23">
        <v>8</v>
      </c>
      <c r="O79" s="119">
        <v>37</v>
      </c>
      <c r="P79" s="26">
        <f t="shared" si="1"/>
        <v>56</v>
      </c>
    </row>
    <row r="80" spans="1:16" s="13" customFormat="1" ht="15.75" x14ac:dyDescent="0.25">
      <c r="A80" s="88" t="str">
        <f>'1.1'!A80</f>
        <v>MB197666</v>
      </c>
      <c r="B80" s="118" t="str">
        <f>'1.1'!B80</f>
        <v>LATHASHREE S</v>
      </c>
      <c r="C80" s="23"/>
      <c r="D80" s="23">
        <v>2</v>
      </c>
      <c r="E80" s="23">
        <v>1</v>
      </c>
      <c r="F80" s="23">
        <v>5</v>
      </c>
      <c r="G80" s="23">
        <v>1</v>
      </c>
      <c r="H80" s="23">
        <v>2</v>
      </c>
      <c r="I80" s="23">
        <v>4</v>
      </c>
      <c r="J80" s="23"/>
      <c r="K80" s="23">
        <v>8</v>
      </c>
      <c r="L80" s="23"/>
      <c r="M80" s="23">
        <v>7</v>
      </c>
      <c r="N80" s="23">
        <v>11</v>
      </c>
      <c r="O80" s="119">
        <v>43</v>
      </c>
      <c r="P80" s="26">
        <f t="shared" ref="P80:P143" si="2">SUM(C80:N80)</f>
        <v>41</v>
      </c>
    </row>
    <row r="81" spans="1:16" s="13" customFormat="1" ht="15.75" x14ac:dyDescent="0.25">
      <c r="A81" s="88" t="str">
        <f>'1.1'!A81</f>
        <v>MB197667</v>
      </c>
      <c r="B81" s="118" t="str">
        <f>'1.1'!B81</f>
        <v>LAVANYA H</v>
      </c>
      <c r="C81" s="23"/>
      <c r="D81" s="23"/>
      <c r="E81" s="23">
        <v>3</v>
      </c>
      <c r="F81" s="23"/>
      <c r="G81" s="23">
        <v>4</v>
      </c>
      <c r="H81" s="23">
        <v>2</v>
      </c>
      <c r="I81" s="23">
        <v>1</v>
      </c>
      <c r="J81" s="23">
        <v>7</v>
      </c>
      <c r="K81" s="23">
        <v>9</v>
      </c>
      <c r="L81" s="23">
        <v>8</v>
      </c>
      <c r="M81" s="23"/>
      <c r="N81" s="23">
        <v>10</v>
      </c>
      <c r="O81" s="119">
        <v>40</v>
      </c>
      <c r="P81" s="26">
        <f t="shared" si="2"/>
        <v>44</v>
      </c>
    </row>
    <row r="82" spans="1:16" s="13" customFormat="1" ht="15.75" x14ac:dyDescent="0.25">
      <c r="A82" s="88" t="str">
        <f>'1.1'!A82</f>
        <v>MB197668</v>
      </c>
      <c r="B82" s="118" t="str">
        <f>'1.1'!B82</f>
        <v>LEELAVATI B THITE</v>
      </c>
      <c r="C82" s="23"/>
      <c r="D82" s="23">
        <v>4</v>
      </c>
      <c r="E82" s="23">
        <v>3</v>
      </c>
      <c r="F82" s="23">
        <v>2</v>
      </c>
      <c r="G82" s="23">
        <v>4</v>
      </c>
      <c r="H82" s="23"/>
      <c r="I82" s="23"/>
      <c r="J82" s="23">
        <v>8</v>
      </c>
      <c r="K82" s="23">
        <v>9</v>
      </c>
      <c r="L82" s="23"/>
      <c r="M82" s="23">
        <v>9</v>
      </c>
      <c r="N82" s="23">
        <v>10</v>
      </c>
      <c r="O82" s="119">
        <v>44</v>
      </c>
      <c r="P82" s="26">
        <f t="shared" si="2"/>
        <v>49</v>
      </c>
    </row>
    <row r="83" spans="1:16" s="13" customFormat="1" ht="15.75" x14ac:dyDescent="0.25">
      <c r="A83" s="88" t="str">
        <f>'1.1'!A83</f>
        <v>MB197669</v>
      </c>
      <c r="B83" s="118" t="str">
        <f>'1.1'!B83</f>
        <v>LEENA PARIK</v>
      </c>
      <c r="C83" s="23">
        <v>1</v>
      </c>
      <c r="D83" s="23"/>
      <c r="E83" s="23">
        <v>2</v>
      </c>
      <c r="F83" s="23"/>
      <c r="G83" s="23">
        <v>1</v>
      </c>
      <c r="H83" s="23">
        <v>4</v>
      </c>
      <c r="I83" s="23">
        <v>3</v>
      </c>
      <c r="J83" s="23">
        <v>8</v>
      </c>
      <c r="K83" s="23">
        <v>8</v>
      </c>
      <c r="L83" s="23">
        <v>7</v>
      </c>
      <c r="M83" s="23"/>
      <c r="N83" s="23">
        <v>10</v>
      </c>
      <c r="O83" s="119">
        <v>43</v>
      </c>
      <c r="P83" s="26">
        <f t="shared" si="2"/>
        <v>44</v>
      </c>
    </row>
    <row r="84" spans="1:16" s="13" customFormat="1" ht="15.75" x14ac:dyDescent="0.25">
      <c r="A84" s="88" t="str">
        <f>'1.1'!A84</f>
        <v>MB197670</v>
      </c>
      <c r="B84" s="118" t="str">
        <f>'1.1'!B84</f>
        <v>LINGRAJ PATIL</v>
      </c>
      <c r="C84" s="23">
        <v>3</v>
      </c>
      <c r="D84" s="23"/>
      <c r="E84" s="23">
        <v>5</v>
      </c>
      <c r="F84" s="23">
        <v>2</v>
      </c>
      <c r="G84" s="23">
        <v>4</v>
      </c>
      <c r="H84" s="23">
        <v>3</v>
      </c>
      <c r="I84" s="23"/>
      <c r="J84" s="23">
        <v>7</v>
      </c>
      <c r="K84" s="23">
        <v>7</v>
      </c>
      <c r="L84" s="23"/>
      <c r="M84" s="23">
        <v>9</v>
      </c>
      <c r="N84" s="23">
        <v>5</v>
      </c>
      <c r="O84" s="119">
        <v>41</v>
      </c>
      <c r="P84" s="26">
        <f t="shared" si="2"/>
        <v>45</v>
      </c>
    </row>
    <row r="85" spans="1:16" s="13" customFormat="1" ht="15.75" x14ac:dyDescent="0.25">
      <c r="A85" s="88" t="str">
        <f>'1.1'!A85</f>
        <v>MB197671</v>
      </c>
      <c r="B85" s="118" t="str">
        <f>'1.1'!B85</f>
        <v>LOKESH MG</v>
      </c>
      <c r="C85" s="23">
        <v>4</v>
      </c>
      <c r="D85" s="23">
        <v>2</v>
      </c>
      <c r="E85" s="23"/>
      <c r="F85" s="23">
        <v>4</v>
      </c>
      <c r="G85" s="23">
        <v>3</v>
      </c>
      <c r="H85" s="23">
        <v>3</v>
      </c>
      <c r="I85" s="23"/>
      <c r="J85" s="23">
        <v>8</v>
      </c>
      <c r="K85" s="23">
        <v>8</v>
      </c>
      <c r="L85" s="23"/>
      <c r="M85" s="23">
        <v>10</v>
      </c>
      <c r="N85" s="23">
        <v>8</v>
      </c>
      <c r="O85" s="119">
        <v>42</v>
      </c>
      <c r="P85" s="26">
        <f t="shared" si="2"/>
        <v>50</v>
      </c>
    </row>
    <row r="86" spans="1:16" s="13" customFormat="1" ht="15.75" x14ac:dyDescent="0.25">
      <c r="A86" s="88" t="str">
        <f>'1.1'!A86</f>
        <v>MB197672</v>
      </c>
      <c r="B86" s="118" t="str">
        <f>'1.1'!B86</f>
        <v>MAHESHA S</v>
      </c>
      <c r="C86" s="23"/>
      <c r="D86" s="23">
        <v>5</v>
      </c>
      <c r="E86" s="23">
        <v>5</v>
      </c>
      <c r="F86" s="23">
        <v>4</v>
      </c>
      <c r="G86" s="23">
        <v>5</v>
      </c>
      <c r="H86" s="23">
        <v>5</v>
      </c>
      <c r="I86" s="23"/>
      <c r="J86" s="23">
        <v>9</v>
      </c>
      <c r="K86" s="23">
        <v>8</v>
      </c>
      <c r="L86" s="23"/>
      <c r="M86" s="23">
        <v>8</v>
      </c>
      <c r="N86" s="23">
        <v>8</v>
      </c>
      <c r="O86" s="119">
        <v>37</v>
      </c>
      <c r="P86" s="26">
        <f t="shared" si="2"/>
        <v>57</v>
      </c>
    </row>
    <row r="87" spans="1:16" s="13" customFormat="1" ht="15.75" x14ac:dyDescent="0.25">
      <c r="A87" s="88" t="str">
        <f>'1.1'!A87</f>
        <v>MB197673</v>
      </c>
      <c r="B87" s="118" t="str">
        <f>'1.1'!B87</f>
        <v>MALAPATI JAIPAL REDDY</v>
      </c>
      <c r="C87" s="23">
        <v>2</v>
      </c>
      <c r="D87" s="23"/>
      <c r="E87" s="23">
        <v>4</v>
      </c>
      <c r="F87" s="23">
        <v>3</v>
      </c>
      <c r="G87" s="23">
        <v>3</v>
      </c>
      <c r="H87" s="23">
        <v>4</v>
      </c>
      <c r="I87" s="23"/>
      <c r="J87" s="23"/>
      <c r="K87" s="23">
        <v>7</v>
      </c>
      <c r="L87" s="23">
        <v>7</v>
      </c>
      <c r="M87" s="23">
        <v>7</v>
      </c>
      <c r="N87" s="23">
        <v>12</v>
      </c>
      <c r="O87" s="119">
        <v>47</v>
      </c>
      <c r="P87" s="26">
        <f t="shared" si="2"/>
        <v>49</v>
      </c>
    </row>
    <row r="88" spans="1:16" s="13" customFormat="1" ht="15.75" x14ac:dyDescent="0.25">
      <c r="A88" s="88" t="str">
        <f>'1.1'!A88</f>
        <v>MB197674</v>
      </c>
      <c r="B88" s="118" t="str">
        <f>'1.1'!B88</f>
        <v>MALLIKARJUN J</v>
      </c>
      <c r="C88" s="23">
        <v>5</v>
      </c>
      <c r="D88" s="23">
        <v>3</v>
      </c>
      <c r="E88" s="23">
        <v>4</v>
      </c>
      <c r="F88" s="23">
        <v>5</v>
      </c>
      <c r="G88" s="23"/>
      <c r="H88" s="23"/>
      <c r="I88" s="23">
        <v>4</v>
      </c>
      <c r="J88" s="23">
        <v>7</v>
      </c>
      <c r="K88" s="23">
        <v>7</v>
      </c>
      <c r="L88" s="23"/>
      <c r="M88" s="23">
        <v>10</v>
      </c>
      <c r="N88" s="23">
        <v>9</v>
      </c>
      <c r="O88" s="119">
        <v>35</v>
      </c>
      <c r="P88" s="26">
        <f t="shared" si="2"/>
        <v>54</v>
      </c>
    </row>
    <row r="89" spans="1:16" s="13" customFormat="1" ht="15.75" x14ac:dyDescent="0.25">
      <c r="A89" s="88" t="str">
        <f>'1.1'!A89</f>
        <v>MB197675</v>
      </c>
      <c r="B89" s="118" t="str">
        <f>'1.1'!B89</f>
        <v>MAMATHA</v>
      </c>
      <c r="C89" s="23"/>
      <c r="D89" s="23">
        <v>3</v>
      </c>
      <c r="E89" s="23"/>
      <c r="F89" s="23">
        <v>4</v>
      </c>
      <c r="G89" s="23">
        <v>5</v>
      </c>
      <c r="H89" s="23">
        <v>4</v>
      </c>
      <c r="I89" s="23">
        <v>2</v>
      </c>
      <c r="J89" s="23">
        <v>9</v>
      </c>
      <c r="K89" s="23">
        <v>7</v>
      </c>
      <c r="L89" s="23"/>
      <c r="M89" s="23">
        <v>7</v>
      </c>
      <c r="N89" s="23">
        <v>9</v>
      </c>
      <c r="O89" s="119">
        <v>45</v>
      </c>
      <c r="P89" s="26">
        <f t="shared" si="2"/>
        <v>50</v>
      </c>
    </row>
    <row r="90" spans="1:16" s="13" customFormat="1" ht="15.75" x14ac:dyDescent="0.25">
      <c r="A90" s="88" t="str">
        <f>'1.1'!A90</f>
        <v>MB197676</v>
      </c>
      <c r="B90" s="118" t="str">
        <f>'1.1'!B90</f>
        <v>MAMATHA BHASKAR GAONKAR</v>
      </c>
      <c r="C90" s="23"/>
      <c r="D90" s="23"/>
      <c r="E90" s="23"/>
      <c r="F90" s="23">
        <v>4</v>
      </c>
      <c r="G90" s="23">
        <v>5</v>
      </c>
      <c r="H90" s="23">
        <v>2</v>
      </c>
      <c r="I90" s="23">
        <v>3</v>
      </c>
      <c r="J90" s="23">
        <v>8</v>
      </c>
      <c r="K90" s="23">
        <v>8</v>
      </c>
      <c r="L90" s="23"/>
      <c r="M90" s="23">
        <v>7</v>
      </c>
      <c r="N90" s="23"/>
      <c r="O90" s="119">
        <v>46</v>
      </c>
      <c r="P90" s="26">
        <f t="shared" si="2"/>
        <v>37</v>
      </c>
    </row>
    <row r="91" spans="1:16" s="13" customFormat="1" ht="15.75" x14ac:dyDescent="0.25">
      <c r="A91" s="88" t="str">
        <f>'1.1'!A91</f>
        <v>MB197677</v>
      </c>
      <c r="B91" s="118" t="str">
        <f>'1.1'!B91</f>
        <v>MANOJ BASAPPA KATTI</v>
      </c>
      <c r="C91" s="23">
        <v>3</v>
      </c>
      <c r="D91" s="23"/>
      <c r="E91" s="23">
        <v>3</v>
      </c>
      <c r="F91" s="23">
        <v>2</v>
      </c>
      <c r="G91" s="23">
        <v>5</v>
      </c>
      <c r="H91" s="23"/>
      <c r="I91" s="23"/>
      <c r="J91" s="23"/>
      <c r="K91" s="23">
        <v>10</v>
      </c>
      <c r="L91" s="23"/>
      <c r="M91" s="23">
        <v>7</v>
      </c>
      <c r="N91" s="23">
        <v>12</v>
      </c>
      <c r="O91" s="119">
        <v>42</v>
      </c>
      <c r="P91" s="26">
        <f t="shared" si="2"/>
        <v>42</v>
      </c>
    </row>
    <row r="92" spans="1:16" s="13" customFormat="1" ht="15.75" x14ac:dyDescent="0.25">
      <c r="A92" s="88" t="str">
        <f>'1.1'!A92</f>
        <v>MB197678</v>
      </c>
      <c r="B92" s="118" t="str">
        <f>'1.1'!B92</f>
        <v>MEGHANA R T</v>
      </c>
      <c r="C92" s="23">
        <v>4</v>
      </c>
      <c r="D92" s="23">
        <v>3</v>
      </c>
      <c r="E92" s="23">
        <v>4</v>
      </c>
      <c r="F92" s="23"/>
      <c r="G92" s="23"/>
      <c r="H92" s="23">
        <v>3</v>
      </c>
      <c r="I92" s="23">
        <v>5</v>
      </c>
      <c r="J92" s="23">
        <v>7</v>
      </c>
      <c r="K92" s="23">
        <v>7</v>
      </c>
      <c r="L92" s="23">
        <v>9</v>
      </c>
      <c r="M92" s="23"/>
      <c r="N92" s="23">
        <v>9</v>
      </c>
      <c r="O92" s="119">
        <v>44</v>
      </c>
      <c r="P92" s="26">
        <f t="shared" si="2"/>
        <v>51</v>
      </c>
    </row>
    <row r="93" spans="1:16" s="13" customFormat="1" ht="15.75" x14ac:dyDescent="0.25">
      <c r="A93" s="88" t="str">
        <f>'1.1'!A93</f>
        <v>MB197679</v>
      </c>
      <c r="B93" s="118" t="str">
        <f>'1.1'!B93</f>
        <v>MOHAN R</v>
      </c>
      <c r="C93" s="23">
        <v>2</v>
      </c>
      <c r="D93" s="23">
        <v>4</v>
      </c>
      <c r="E93" s="23">
        <v>3</v>
      </c>
      <c r="F93" s="23"/>
      <c r="G93" s="23"/>
      <c r="H93" s="23">
        <v>2</v>
      </c>
      <c r="I93" s="23">
        <v>4</v>
      </c>
      <c r="J93" s="23"/>
      <c r="K93" s="23">
        <v>8</v>
      </c>
      <c r="L93" s="23">
        <v>9</v>
      </c>
      <c r="M93" s="23">
        <v>7</v>
      </c>
      <c r="N93" s="23">
        <v>12</v>
      </c>
      <c r="O93" s="119">
        <v>38</v>
      </c>
      <c r="P93" s="26">
        <f t="shared" si="2"/>
        <v>51</v>
      </c>
    </row>
    <row r="94" spans="1:16" s="13" customFormat="1" ht="15.75" x14ac:dyDescent="0.25">
      <c r="A94" s="88" t="str">
        <f>'1.1'!A94</f>
        <v>MB197680</v>
      </c>
      <c r="B94" s="118" t="str">
        <f>'1.1'!B94</f>
        <v>MOHD ZEESHAN ATHANI</v>
      </c>
      <c r="C94" s="23">
        <v>2</v>
      </c>
      <c r="D94" s="23">
        <v>3</v>
      </c>
      <c r="E94" s="23">
        <v>5</v>
      </c>
      <c r="F94" s="23">
        <v>4</v>
      </c>
      <c r="G94" s="23">
        <v>4</v>
      </c>
      <c r="H94" s="23"/>
      <c r="I94" s="23"/>
      <c r="J94" s="23">
        <v>7</v>
      </c>
      <c r="K94" s="23">
        <v>9</v>
      </c>
      <c r="L94" s="23">
        <v>9</v>
      </c>
      <c r="M94" s="23">
        <v>10</v>
      </c>
      <c r="N94" s="23">
        <v>8</v>
      </c>
      <c r="O94" s="119">
        <v>42</v>
      </c>
      <c r="P94" s="26">
        <f t="shared" si="2"/>
        <v>61</v>
      </c>
    </row>
    <row r="95" spans="1:16" s="13" customFormat="1" ht="15.75" x14ac:dyDescent="0.25">
      <c r="A95" s="88" t="str">
        <f>'1.1'!A95</f>
        <v>MB197681</v>
      </c>
      <c r="B95" s="118" t="str">
        <f>'1.1'!B95</f>
        <v>MUZAMMIL RIHAN</v>
      </c>
      <c r="C95" s="23">
        <v>3</v>
      </c>
      <c r="D95" s="23">
        <v>1</v>
      </c>
      <c r="E95" s="23">
        <v>2</v>
      </c>
      <c r="F95" s="23"/>
      <c r="G95" s="23"/>
      <c r="H95" s="23">
        <v>4</v>
      </c>
      <c r="I95" s="23">
        <v>4</v>
      </c>
      <c r="J95" s="23">
        <v>9</v>
      </c>
      <c r="K95" s="23">
        <v>7</v>
      </c>
      <c r="L95" s="23">
        <v>7</v>
      </c>
      <c r="M95" s="23">
        <v>9</v>
      </c>
      <c r="N95" s="23">
        <v>9</v>
      </c>
      <c r="O95" s="119">
        <v>40</v>
      </c>
      <c r="P95" s="26">
        <f t="shared" si="2"/>
        <v>55</v>
      </c>
    </row>
    <row r="96" spans="1:16" s="13" customFormat="1" ht="15.75" x14ac:dyDescent="0.25">
      <c r="A96" s="88" t="str">
        <f>'1.1'!A96</f>
        <v>MB197682</v>
      </c>
      <c r="B96" s="118" t="str">
        <f>'1.1'!B96</f>
        <v>N B GOWTAMI</v>
      </c>
      <c r="C96" s="23">
        <v>1</v>
      </c>
      <c r="D96" s="23">
        <v>2</v>
      </c>
      <c r="E96" s="23">
        <v>3</v>
      </c>
      <c r="F96" s="23">
        <v>5</v>
      </c>
      <c r="G96" s="23"/>
      <c r="H96" s="23"/>
      <c r="I96" s="23"/>
      <c r="J96" s="23">
        <v>3</v>
      </c>
      <c r="K96" s="23">
        <v>8</v>
      </c>
      <c r="L96" s="23">
        <v>4</v>
      </c>
      <c r="M96" s="23">
        <v>8</v>
      </c>
      <c r="N96" s="23">
        <v>8</v>
      </c>
      <c r="O96" s="119">
        <v>41</v>
      </c>
      <c r="P96" s="26">
        <f t="shared" si="2"/>
        <v>42</v>
      </c>
    </row>
    <row r="97" spans="1:16" s="13" customFormat="1" ht="15.75" x14ac:dyDescent="0.25">
      <c r="A97" s="88" t="str">
        <f>'1.1'!A97</f>
        <v>MB197683</v>
      </c>
      <c r="B97" s="118" t="str">
        <f>'1.1'!B97</f>
        <v>NAGASHREE UMESH K</v>
      </c>
      <c r="C97" s="23">
        <v>1</v>
      </c>
      <c r="D97" s="23">
        <v>5</v>
      </c>
      <c r="E97" s="23">
        <v>4</v>
      </c>
      <c r="F97" s="23"/>
      <c r="G97" s="23">
        <v>5</v>
      </c>
      <c r="H97" s="23">
        <v>2</v>
      </c>
      <c r="I97" s="23">
        <v>3</v>
      </c>
      <c r="J97" s="23">
        <v>7</v>
      </c>
      <c r="K97" s="23">
        <v>9</v>
      </c>
      <c r="L97" s="23">
        <v>7</v>
      </c>
      <c r="M97" s="23"/>
      <c r="N97" s="23">
        <v>11</v>
      </c>
      <c r="O97" s="119">
        <v>39</v>
      </c>
      <c r="P97" s="26">
        <f t="shared" si="2"/>
        <v>54</v>
      </c>
    </row>
    <row r="98" spans="1:16" s="13" customFormat="1" ht="15.75" x14ac:dyDescent="0.25">
      <c r="A98" s="88" t="str">
        <f>'1.1'!A98</f>
        <v>MB197684</v>
      </c>
      <c r="B98" s="118" t="str">
        <f>'1.1'!B98</f>
        <v>NAMRATA S KOTUR</v>
      </c>
      <c r="C98" s="23">
        <v>4</v>
      </c>
      <c r="D98" s="23">
        <v>2</v>
      </c>
      <c r="E98" s="23"/>
      <c r="F98" s="23"/>
      <c r="G98" s="23">
        <v>3</v>
      </c>
      <c r="H98" s="23"/>
      <c r="I98" s="23">
        <v>5</v>
      </c>
      <c r="J98" s="23">
        <v>7</v>
      </c>
      <c r="K98" s="23">
        <v>7</v>
      </c>
      <c r="L98" s="23">
        <v>7</v>
      </c>
      <c r="M98" s="23">
        <v>7</v>
      </c>
      <c r="N98" s="23">
        <v>8</v>
      </c>
      <c r="O98" s="119">
        <v>38</v>
      </c>
      <c r="P98" s="26">
        <f t="shared" si="2"/>
        <v>50</v>
      </c>
    </row>
    <row r="99" spans="1:16" s="13" customFormat="1" ht="15.75" x14ac:dyDescent="0.25">
      <c r="A99" s="88" t="str">
        <f>'1.1'!A99</f>
        <v>MB197685</v>
      </c>
      <c r="B99" s="118" t="str">
        <f>'1.1'!B99</f>
        <v>NARAHARI K K</v>
      </c>
      <c r="C99" s="23">
        <v>5</v>
      </c>
      <c r="D99" s="23">
        <v>3</v>
      </c>
      <c r="E99" s="23"/>
      <c r="F99" s="23"/>
      <c r="G99" s="23">
        <v>3</v>
      </c>
      <c r="H99" s="23"/>
      <c r="I99" s="23">
        <v>1</v>
      </c>
      <c r="J99" s="23">
        <v>8</v>
      </c>
      <c r="K99" s="23">
        <v>9</v>
      </c>
      <c r="L99" s="23">
        <v>9</v>
      </c>
      <c r="M99" s="23"/>
      <c r="N99" s="23">
        <v>9</v>
      </c>
      <c r="O99" s="119">
        <v>32</v>
      </c>
      <c r="P99" s="26">
        <f t="shared" si="2"/>
        <v>47</v>
      </c>
    </row>
    <row r="100" spans="1:16" s="13" customFormat="1" ht="15.75" x14ac:dyDescent="0.25">
      <c r="A100" s="88" t="str">
        <f>'1.1'!A100</f>
        <v>MB197686</v>
      </c>
      <c r="B100" s="118" t="str">
        <f>'1.1'!B100</f>
        <v>NIKHIL K</v>
      </c>
      <c r="C100" s="23">
        <v>1</v>
      </c>
      <c r="D100" s="23">
        <v>4</v>
      </c>
      <c r="E100" s="23"/>
      <c r="F100" s="23"/>
      <c r="G100" s="23">
        <v>2</v>
      </c>
      <c r="H100" s="23"/>
      <c r="I100" s="23">
        <v>5</v>
      </c>
      <c r="J100" s="23">
        <v>8</v>
      </c>
      <c r="K100" s="23">
        <v>8</v>
      </c>
      <c r="L100" s="23">
        <v>8</v>
      </c>
      <c r="M100" s="23"/>
      <c r="N100" s="23">
        <v>10</v>
      </c>
      <c r="O100" s="119">
        <v>38</v>
      </c>
      <c r="P100" s="26">
        <f t="shared" si="2"/>
        <v>46</v>
      </c>
    </row>
    <row r="101" spans="1:16" s="13" customFormat="1" ht="15.75" x14ac:dyDescent="0.25">
      <c r="A101" s="88" t="str">
        <f>'1.1'!A101</f>
        <v>MB197687</v>
      </c>
      <c r="B101" s="118" t="str">
        <f>'1.1'!B101</f>
        <v>NIKITA L</v>
      </c>
      <c r="C101" s="23">
        <v>2</v>
      </c>
      <c r="D101" s="23">
        <v>4</v>
      </c>
      <c r="E101" s="23">
        <v>2</v>
      </c>
      <c r="F101" s="23">
        <v>5</v>
      </c>
      <c r="G101" s="23">
        <v>4</v>
      </c>
      <c r="H101" s="23">
        <v>2</v>
      </c>
      <c r="I101" s="23"/>
      <c r="J101" s="23">
        <v>7</v>
      </c>
      <c r="K101" s="23">
        <v>9</v>
      </c>
      <c r="L101" s="23"/>
      <c r="M101" s="23">
        <v>9</v>
      </c>
      <c r="N101" s="23">
        <v>12</v>
      </c>
      <c r="O101" s="119">
        <v>37</v>
      </c>
      <c r="P101" s="26">
        <f t="shared" si="2"/>
        <v>56</v>
      </c>
    </row>
    <row r="102" spans="1:16" s="13" customFormat="1" ht="15.75" x14ac:dyDescent="0.25">
      <c r="A102" s="88" t="str">
        <f>'1.1'!A102</f>
        <v>MB197688</v>
      </c>
      <c r="B102" s="118" t="str">
        <f>'1.1'!B102</f>
        <v>NIKITA M</v>
      </c>
      <c r="C102" s="23"/>
      <c r="D102" s="23">
        <v>4</v>
      </c>
      <c r="E102" s="23">
        <v>5</v>
      </c>
      <c r="F102" s="23">
        <v>5</v>
      </c>
      <c r="G102" s="23">
        <v>4</v>
      </c>
      <c r="H102" s="23">
        <v>5</v>
      </c>
      <c r="I102" s="23"/>
      <c r="J102" s="23">
        <v>9</v>
      </c>
      <c r="K102" s="23">
        <v>9</v>
      </c>
      <c r="L102" s="23">
        <v>7</v>
      </c>
      <c r="M102" s="23"/>
      <c r="N102" s="23">
        <v>11</v>
      </c>
      <c r="O102" s="119">
        <v>37</v>
      </c>
      <c r="P102" s="26">
        <f t="shared" si="2"/>
        <v>59</v>
      </c>
    </row>
    <row r="103" spans="1:16" s="13" customFormat="1" ht="15.75" x14ac:dyDescent="0.25">
      <c r="A103" s="88" t="str">
        <f>'1.1'!A103</f>
        <v>MB197689</v>
      </c>
      <c r="B103" s="118" t="str">
        <f>'1.1'!B103</f>
        <v>NITHIN SHASHINDRAN</v>
      </c>
      <c r="C103" s="23"/>
      <c r="D103" s="23">
        <v>5</v>
      </c>
      <c r="E103" s="23">
        <v>5</v>
      </c>
      <c r="F103" s="23">
        <v>4</v>
      </c>
      <c r="G103" s="23">
        <v>5</v>
      </c>
      <c r="H103" s="23"/>
      <c r="I103" s="23"/>
      <c r="J103" s="23">
        <v>9</v>
      </c>
      <c r="K103" s="23"/>
      <c r="L103" s="23">
        <v>9</v>
      </c>
      <c r="M103" s="23">
        <v>10</v>
      </c>
      <c r="N103" s="23">
        <v>11</v>
      </c>
      <c r="O103" s="119">
        <v>34</v>
      </c>
      <c r="P103" s="26">
        <f t="shared" si="2"/>
        <v>58</v>
      </c>
    </row>
    <row r="104" spans="1:16" s="13" customFormat="1" ht="15.75" x14ac:dyDescent="0.25">
      <c r="A104" s="88" t="str">
        <f>'1.1'!A104</f>
        <v>MB197690</v>
      </c>
      <c r="B104" s="118" t="str">
        <f>'1.1'!B104</f>
        <v>NITHIN VARMA M</v>
      </c>
      <c r="C104" s="23">
        <v>2</v>
      </c>
      <c r="D104" s="23">
        <v>3</v>
      </c>
      <c r="E104" s="23">
        <v>3</v>
      </c>
      <c r="F104" s="23"/>
      <c r="G104" s="23">
        <v>4</v>
      </c>
      <c r="H104" s="23">
        <v>4</v>
      </c>
      <c r="I104" s="23"/>
      <c r="J104" s="23">
        <v>8</v>
      </c>
      <c r="K104" s="23"/>
      <c r="L104" s="23">
        <v>7</v>
      </c>
      <c r="M104" s="23">
        <v>7</v>
      </c>
      <c r="N104" s="23">
        <v>9</v>
      </c>
      <c r="O104" s="119">
        <v>38</v>
      </c>
      <c r="P104" s="26">
        <f t="shared" si="2"/>
        <v>47</v>
      </c>
    </row>
    <row r="105" spans="1:16" s="13" customFormat="1" ht="15.75" x14ac:dyDescent="0.25">
      <c r="A105" s="88" t="str">
        <f>'1.1'!A105</f>
        <v>MB197691</v>
      </c>
      <c r="B105" s="118" t="str">
        <f>'1.1'!B105</f>
        <v>P M AMARNATH</v>
      </c>
      <c r="C105" s="23">
        <v>4</v>
      </c>
      <c r="D105" s="23"/>
      <c r="E105" s="23"/>
      <c r="F105" s="23">
        <v>5</v>
      </c>
      <c r="G105" s="23">
        <v>4</v>
      </c>
      <c r="H105" s="23">
        <v>3</v>
      </c>
      <c r="I105" s="23">
        <v>2</v>
      </c>
      <c r="J105" s="23">
        <v>8</v>
      </c>
      <c r="K105" s="23">
        <v>9</v>
      </c>
      <c r="L105" s="23">
        <v>7</v>
      </c>
      <c r="M105" s="23"/>
      <c r="N105" s="23">
        <v>13</v>
      </c>
      <c r="O105" s="119">
        <v>40</v>
      </c>
      <c r="P105" s="26">
        <f t="shared" si="2"/>
        <v>55</v>
      </c>
    </row>
    <row r="106" spans="1:16" s="13" customFormat="1" ht="15.75" x14ac:dyDescent="0.25">
      <c r="A106" s="88" t="str">
        <f>'1.1'!A106</f>
        <v>MB197692</v>
      </c>
      <c r="B106" s="118" t="str">
        <f>'1.1'!B106</f>
        <v>POOJA L</v>
      </c>
      <c r="C106" s="23">
        <v>5</v>
      </c>
      <c r="D106" s="23">
        <v>5</v>
      </c>
      <c r="E106" s="23">
        <v>2</v>
      </c>
      <c r="F106" s="23"/>
      <c r="G106" s="23">
        <v>4</v>
      </c>
      <c r="H106" s="23"/>
      <c r="I106" s="23"/>
      <c r="J106" s="23">
        <v>8</v>
      </c>
      <c r="K106" s="23"/>
      <c r="L106" s="23">
        <v>9</v>
      </c>
      <c r="M106" s="23">
        <v>7</v>
      </c>
      <c r="N106" s="23">
        <v>8</v>
      </c>
      <c r="O106" s="119">
        <v>43</v>
      </c>
      <c r="P106" s="26">
        <f t="shared" si="2"/>
        <v>48</v>
      </c>
    </row>
    <row r="107" spans="1:16" s="13" customFormat="1" ht="15.75" x14ac:dyDescent="0.25">
      <c r="A107" s="88" t="str">
        <f>'1.1'!A107</f>
        <v>MB197693</v>
      </c>
      <c r="B107" s="118" t="str">
        <f>'1.1'!B107</f>
        <v>POOJA MALLAPPA PATIL</v>
      </c>
      <c r="C107" s="23"/>
      <c r="D107" s="23">
        <v>5</v>
      </c>
      <c r="E107" s="23">
        <v>5</v>
      </c>
      <c r="F107" s="23">
        <v>3</v>
      </c>
      <c r="G107" s="23">
        <v>4</v>
      </c>
      <c r="H107" s="23"/>
      <c r="I107" s="23">
        <v>5</v>
      </c>
      <c r="J107" s="23">
        <v>8</v>
      </c>
      <c r="K107" s="23"/>
      <c r="L107" s="23">
        <v>9</v>
      </c>
      <c r="M107" s="23">
        <v>8</v>
      </c>
      <c r="N107" s="23">
        <v>8</v>
      </c>
      <c r="O107" s="119">
        <v>46</v>
      </c>
      <c r="P107" s="26">
        <f t="shared" si="2"/>
        <v>55</v>
      </c>
    </row>
    <row r="108" spans="1:16" s="13" customFormat="1" ht="15.75" x14ac:dyDescent="0.25">
      <c r="A108" s="88" t="str">
        <f>'1.1'!A108</f>
        <v>MB197694</v>
      </c>
      <c r="B108" s="118" t="str">
        <f>'1.1'!B108</f>
        <v>POORNIMA D PATIL</v>
      </c>
      <c r="C108" s="23"/>
      <c r="D108" s="23">
        <v>4</v>
      </c>
      <c r="E108" s="23">
        <v>4</v>
      </c>
      <c r="F108" s="23">
        <v>5</v>
      </c>
      <c r="G108" s="23"/>
      <c r="H108" s="23">
        <v>4</v>
      </c>
      <c r="I108" s="23">
        <v>5</v>
      </c>
      <c r="J108" s="23">
        <v>8</v>
      </c>
      <c r="K108" s="23"/>
      <c r="L108" s="23">
        <v>8</v>
      </c>
      <c r="M108" s="23">
        <v>7</v>
      </c>
      <c r="N108" s="23"/>
      <c r="O108" s="119">
        <v>40</v>
      </c>
      <c r="P108" s="26">
        <f t="shared" si="2"/>
        <v>45</v>
      </c>
    </row>
    <row r="109" spans="1:16" s="13" customFormat="1" ht="15.75" x14ac:dyDescent="0.25">
      <c r="A109" s="88" t="str">
        <f>'1.1'!A109</f>
        <v>MB197695</v>
      </c>
      <c r="B109" s="118" t="str">
        <f>'1.1'!B109</f>
        <v>PRAJEETH A GOUTHAM</v>
      </c>
      <c r="C109" s="23"/>
      <c r="D109" s="23">
        <v>4</v>
      </c>
      <c r="E109" s="23">
        <v>5</v>
      </c>
      <c r="F109" s="23">
        <v>2</v>
      </c>
      <c r="G109" s="23">
        <v>4</v>
      </c>
      <c r="H109" s="23"/>
      <c r="I109" s="23"/>
      <c r="J109" s="23"/>
      <c r="K109" s="23">
        <v>8</v>
      </c>
      <c r="L109" s="23">
        <v>7</v>
      </c>
      <c r="M109" s="23">
        <v>7</v>
      </c>
      <c r="N109" s="23">
        <v>8</v>
      </c>
      <c r="O109" s="119">
        <v>44</v>
      </c>
      <c r="P109" s="26">
        <f t="shared" si="2"/>
        <v>45</v>
      </c>
    </row>
    <row r="110" spans="1:16" s="13" customFormat="1" ht="15.75" x14ac:dyDescent="0.25">
      <c r="A110" s="88" t="str">
        <f>'1.1'!A110</f>
        <v>MB197696</v>
      </c>
      <c r="B110" s="118" t="str">
        <f>'1.1'!B110</f>
        <v>PRAJNA PRAMANIK</v>
      </c>
      <c r="C110" s="23">
        <v>1</v>
      </c>
      <c r="D110" s="23"/>
      <c r="E110" s="23">
        <v>5</v>
      </c>
      <c r="F110" s="23"/>
      <c r="G110" s="23"/>
      <c r="H110" s="23">
        <v>5</v>
      </c>
      <c r="I110" s="23"/>
      <c r="J110" s="23">
        <v>9</v>
      </c>
      <c r="K110" s="23"/>
      <c r="L110" s="23">
        <v>8</v>
      </c>
      <c r="M110" s="23">
        <v>8</v>
      </c>
      <c r="N110" s="23">
        <v>9</v>
      </c>
      <c r="O110" s="119">
        <v>42</v>
      </c>
      <c r="P110" s="26">
        <f t="shared" si="2"/>
        <v>45</v>
      </c>
    </row>
    <row r="111" spans="1:16" s="13" customFormat="1" ht="15.75" x14ac:dyDescent="0.25">
      <c r="A111" s="88" t="str">
        <f>'1.1'!A111</f>
        <v>MB197697</v>
      </c>
      <c r="B111" s="118" t="str">
        <f>'1.1'!B111</f>
        <v>PRAJNA SHETTY</v>
      </c>
      <c r="C111" s="23">
        <v>2</v>
      </c>
      <c r="D111" s="23">
        <v>5</v>
      </c>
      <c r="E111" s="23">
        <v>5</v>
      </c>
      <c r="F111" s="23"/>
      <c r="G111" s="23"/>
      <c r="H111" s="23"/>
      <c r="I111" s="23">
        <v>4</v>
      </c>
      <c r="J111" s="23"/>
      <c r="K111" s="23">
        <v>9</v>
      </c>
      <c r="L111" s="23">
        <v>9</v>
      </c>
      <c r="M111" s="23">
        <v>8</v>
      </c>
      <c r="N111" s="23">
        <v>13</v>
      </c>
      <c r="O111" s="119">
        <v>42</v>
      </c>
      <c r="P111" s="26">
        <f t="shared" si="2"/>
        <v>55</v>
      </c>
    </row>
    <row r="112" spans="1:16" s="13" customFormat="1" ht="15.75" x14ac:dyDescent="0.25">
      <c r="A112" s="88" t="str">
        <f>'1.1'!A112</f>
        <v>MB197698</v>
      </c>
      <c r="B112" s="118" t="str">
        <f>'1.1'!B112</f>
        <v>PRANAV PRAMOD KUMAR</v>
      </c>
      <c r="C112" s="23">
        <v>5</v>
      </c>
      <c r="D112" s="23"/>
      <c r="E112" s="23"/>
      <c r="F112" s="23">
        <v>5</v>
      </c>
      <c r="G112" s="23">
        <v>2</v>
      </c>
      <c r="H112" s="23"/>
      <c r="I112" s="23">
        <v>4</v>
      </c>
      <c r="J112" s="23"/>
      <c r="K112" s="23">
        <v>7</v>
      </c>
      <c r="L112" s="23">
        <v>7</v>
      </c>
      <c r="M112" s="23">
        <v>9</v>
      </c>
      <c r="N112" s="23">
        <v>11</v>
      </c>
      <c r="O112" s="119">
        <v>43</v>
      </c>
      <c r="P112" s="26">
        <f t="shared" si="2"/>
        <v>50</v>
      </c>
    </row>
    <row r="113" spans="1:16" s="13" customFormat="1" ht="15.75" x14ac:dyDescent="0.25">
      <c r="A113" s="88" t="str">
        <f>'1.1'!A113</f>
        <v>MB197699</v>
      </c>
      <c r="B113" s="118" t="str">
        <f>'1.1'!B113</f>
        <v>PRATEEK BHAT</v>
      </c>
      <c r="C113" s="23">
        <v>4</v>
      </c>
      <c r="D113" s="23">
        <v>2</v>
      </c>
      <c r="E113" s="23">
        <v>5</v>
      </c>
      <c r="F113" s="23">
        <v>3</v>
      </c>
      <c r="G113" s="23"/>
      <c r="H113" s="23"/>
      <c r="I113" s="23">
        <v>5</v>
      </c>
      <c r="J113" s="23">
        <v>7</v>
      </c>
      <c r="K113" s="23">
        <v>7</v>
      </c>
      <c r="L113" s="23"/>
      <c r="M113" s="23">
        <v>9</v>
      </c>
      <c r="N113" s="23">
        <v>12</v>
      </c>
      <c r="O113" s="119">
        <v>29</v>
      </c>
      <c r="P113" s="26">
        <f t="shared" si="2"/>
        <v>54</v>
      </c>
    </row>
    <row r="114" spans="1:16" s="13" customFormat="1" ht="15.75" x14ac:dyDescent="0.25">
      <c r="A114" s="88" t="str">
        <f>'1.1'!A114</f>
        <v>MB197700</v>
      </c>
      <c r="B114" s="118" t="str">
        <f>'1.1'!B114</f>
        <v>PRATHIKSHA PAWAR C</v>
      </c>
      <c r="C114" s="23">
        <v>4</v>
      </c>
      <c r="D114" s="23">
        <v>4</v>
      </c>
      <c r="E114" s="23"/>
      <c r="F114" s="23">
        <v>2</v>
      </c>
      <c r="G114" s="23"/>
      <c r="H114" s="23">
        <v>2</v>
      </c>
      <c r="I114" s="23">
        <v>4</v>
      </c>
      <c r="J114" s="23">
        <v>8</v>
      </c>
      <c r="K114" s="23">
        <v>7</v>
      </c>
      <c r="L114" s="23"/>
      <c r="M114" s="23">
        <v>8</v>
      </c>
      <c r="N114" s="23">
        <v>8</v>
      </c>
      <c r="O114" s="119">
        <v>43</v>
      </c>
      <c r="P114" s="26">
        <f t="shared" si="2"/>
        <v>47</v>
      </c>
    </row>
    <row r="115" spans="1:16" s="13" customFormat="1" ht="15.75" x14ac:dyDescent="0.25">
      <c r="A115" s="88" t="str">
        <f>'1.1'!A115</f>
        <v>MB197701</v>
      </c>
      <c r="B115" s="118" t="str">
        <f>'1.1'!B115</f>
        <v>PRITHVI SHANKARANARAYANA HEGDE</v>
      </c>
      <c r="C115" s="23">
        <v>3</v>
      </c>
      <c r="D115" s="23"/>
      <c r="E115" s="23"/>
      <c r="F115" s="23">
        <v>3</v>
      </c>
      <c r="G115" s="23">
        <v>5</v>
      </c>
      <c r="H115" s="23">
        <v>3</v>
      </c>
      <c r="I115" s="23">
        <v>2</v>
      </c>
      <c r="J115" s="23">
        <v>6</v>
      </c>
      <c r="K115" s="23">
        <v>8</v>
      </c>
      <c r="L115" s="23"/>
      <c r="M115" s="23">
        <v>7</v>
      </c>
      <c r="N115" s="23">
        <v>12</v>
      </c>
      <c r="O115" s="119">
        <v>39</v>
      </c>
      <c r="P115" s="26">
        <f t="shared" si="2"/>
        <v>49</v>
      </c>
    </row>
    <row r="116" spans="1:16" s="13" customFormat="1" ht="15.75" x14ac:dyDescent="0.25">
      <c r="A116" s="88" t="str">
        <f>'1.1'!A116</f>
        <v>MB197702</v>
      </c>
      <c r="B116" s="118" t="str">
        <f>'1.1'!B116</f>
        <v>PRIYANKA V MURTHY</v>
      </c>
      <c r="C116" s="23">
        <v>4</v>
      </c>
      <c r="D116" s="23">
        <v>5</v>
      </c>
      <c r="E116" s="23"/>
      <c r="F116" s="23">
        <v>4</v>
      </c>
      <c r="G116" s="23"/>
      <c r="H116" s="23">
        <v>3</v>
      </c>
      <c r="I116" s="23">
        <v>4</v>
      </c>
      <c r="J116" s="23">
        <v>8</v>
      </c>
      <c r="K116" s="23">
        <v>7</v>
      </c>
      <c r="L116" s="23"/>
      <c r="M116" s="23">
        <v>7</v>
      </c>
      <c r="N116" s="23">
        <v>11</v>
      </c>
      <c r="O116" s="119">
        <v>50</v>
      </c>
      <c r="P116" s="26">
        <f t="shared" si="2"/>
        <v>53</v>
      </c>
    </row>
    <row r="117" spans="1:16" s="13" customFormat="1" ht="15.75" x14ac:dyDescent="0.25">
      <c r="A117" s="88" t="str">
        <f>'1.1'!A117</f>
        <v>MB197703</v>
      </c>
      <c r="B117" s="118" t="str">
        <f>'1.1'!B117</f>
        <v>PRIYASHREE S</v>
      </c>
      <c r="C117" s="23">
        <v>3</v>
      </c>
      <c r="D117" s="23">
        <v>5</v>
      </c>
      <c r="E117" s="23">
        <v>4</v>
      </c>
      <c r="F117" s="23">
        <v>4</v>
      </c>
      <c r="G117" s="23"/>
      <c r="H117" s="23">
        <v>5</v>
      </c>
      <c r="I117" s="23"/>
      <c r="J117" s="23">
        <v>8</v>
      </c>
      <c r="K117" s="23">
        <v>8</v>
      </c>
      <c r="L117" s="23"/>
      <c r="M117" s="23">
        <v>9</v>
      </c>
      <c r="N117" s="23">
        <v>10</v>
      </c>
      <c r="O117" s="119">
        <v>38</v>
      </c>
      <c r="P117" s="26">
        <f t="shared" si="2"/>
        <v>56</v>
      </c>
    </row>
    <row r="118" spans="1:16" s="13" customFormat="1" ht="15.75" x14ac:dyDescent="0.25">
      <c r="A118" s="88" t="str">
        <f>'1.1'!A118</f>
        <v>MB197704</v>
      </c>
      <c r="B118" s="118" t="str">
        <f>'1.1'!B118</f>
        <v>PUSHPA PRANITHA T</v>
      </c>
      <c r="C118" s="23">
        <v>3</v>
      </c>
      <c r="D118" s="23"/>
      <c r="E118" s="23">
        <v>3</v>
      </c>
      <c r="F118" s="23"/>
      <c r="G118" s="23">
        <v>4</v>
      </c>
      <c r="H118" s="23">
        <v>5</v>
      </c>
      <c r="I118" s="23">
        <v>3</v>
      </c>
      <c r="J118" s="23">
        <v>9</v>
      </c>
      <c r="K118" s="23">
        <v>8</v>
      </c>
      <c r="L118" s="23">
        <v>9</v>
      </c>
      <c r="M118" s="23"/>
      <c r="N118" s="23"/>
      <c r="O118" s="119">
        <v>37</v>
      </c>
      <c r="P118" s="26">
        <f t="shared" si="2"/>
        <v>44</v>
      </c>
    </row>
    <row r="119" spans="1:16" s="13" customFormat="1" ht="15.75" x14ac:dyDescent="0.25">
      <c r="A119" s="88" t="str">
        <f>'1.1'!A119</f>
        <v>MB197705</v>
      </c>
      <c r="B119" s="118" t="str">
        <f>'1.1'!B119</f>
        <v>R N ROHIT</v>
      </c>
      <c r="C119" s="23"/>
      <c r="D119" s="23">
        <v>3</v>
      </c>
      <c r="E119" s="23">
        <v>2</v>
      </c>
      <c r="F119" s="23">
        <v>5</v>
      </c>
      <c r="G119" s="23">
        <v>3</v>
      </c>
      <c r="H119" s="23"/>
      <c r="I119" s="23">
        <v>2</v>
      </c>
      <c r="J119" s="23">
        <v>9</v>
      </c>
      <c r="K119" s="23"/>
      <c r="L119" s="23">
        <v>8</v>
      </c>
      <c r="M119" s="23">
        <v>8</v>
      </c>
      <c r="N119" s="23">
        <v>12</v>
      </c>
      <c r="O119" s="119">
        <v>42</v>
      </c>
      <c r="P119" s="26">
        <f t="shared" si="2"/>
        <v>52</v>
      </c>
    </row>
    <row r="120" spans="1:16" s="13" customFormat="1" ht="15.75" x14ac:dyDescent="0.25">
      <c r="A120" s="88" t="str">
        <f>'1.1'!A120</f>
        <v>MB197706</v>
      </c>
      <c r="B120" s="118" t="str">
        <f>'1.1'!B120</f>
        <v>RAHUL JADHAV M</v>
      </c>
      <c r="C120" s="23"/>
      <c r="D120" s="23">
        <v>4</v>
      </c>
      <c r="E120" s="23">
        <v>5</v>
      </c>
      <c r="F120" s="23">
        <v>5</v>
      </c>
      <c r="G120" s="23">
        <v>4</v>
      </c>
      <c r="H120" s="23">
        <v>5</v>
      </c>
      <c r="I120" s="23"/>
      <c r="J120" s="23"/>
      <c r="K120" s="23">
        <v>7</v>
      </c>
      <c r="L120" s="23">
        <v>8</v>
      </c>
      <c r="M120" s="23">
        <v>9</v>
      </c>
      <c r="N120" s="23">
        <v>11</v>
      </c>
      <c r="O120" s="119">
        <v>37</v>
      </c>
      <c r="P120" s="26">
        <f t="shared" si="2"/>
        <v>58</v>
      </c>
    </row>
    <row r="121" spans="1:16" s="13" customFormat="1" ht="15.75" x14ac:dyDescent="0.25">
      <c r="A121" s="88" t="str">
        <f>'1.1'!A121</f>
        <v>MB197707</v>
      </c>
      <c r="B121" s="118" t="str">
        <f>'1.1'!B121</f>
        <v>RAHUL NAIR H</v>
      </c>
      <c r="C121" s="23"/>
      <c r="D121" s="23"/>
      <c r="E121" s="23">
        <v>3</v>
      </c>
      <c r="F121" s="23">
        <v>5</v>
      </c>
      <c r="G121" s="23">
        <v>4</v>
      </c>
      <c r="H121" s="23"/>
      <c r="I121" s="23">
        <v>3</v>
      </c>
      <c r="J121" s="23">
        <v>8</v>
      </c>
      <c r="K121" s="23">
        <v>9</v>
      </c>
      <c r="L121" s="23">
        <v>9</v>
      </c>
      <c r="M121" s="23"/>
      <c r="N121" s="23">
        <v>13</v>
      </c>
      <c r="O121" s="119">
        <v>48</v>
      </c>
      <c r="P121" s="26">
        <f t="shared" si="2"/>
        <v>54</v>
      </c>
    </row>
    <row r="122" spans="1:16" s="13" customFormat="1" ht="15.75" x14ac:dyDescent="0.25">
      <c r="A122" s="88" t="str">
        <f>'1.1'!A122</f>
        <v>MB197708</v>
      </c>
      <c r="B122" s="118" t="str">
        <f>'1.1'!B122</f>
        <v>RAJATH S</v>
      </c>
      <c r="C122" s="23">
        <v>2</v>
      </c>
      <c r="D122" s="23"/>
      <c r="E122" s="23">
        <v>4</v>
      </c>
      <c r="F122" s="23">
        <v>3</v>
      </c>
      <c r="G122" s="23">
        <v>2</v>
      </c>
      <c r="H122" s="23">
        <v>2</v>
      </c>
      <c r="I122" s="23"/>
      <c r="J122" s="23"/>
      <c r="K122" s="23">
        <v>7</v>
      </c>
      <c r="L122" s="23">
        <v>7</v>
      </c>
      <c r="M122" s="23">
        <v>9</v>
      </c>
      <c r="N122" s="23">
        <v>9</v>
      </c>
      <c r="O122" s="119">
        <v>39</v>
      </c>
      <c r="P122" s="26">
        <f t="shared" si="2"/>
        <v>45</v>
      </c>
    </row>
    <row r="123" spans="1:16" s="13" customFormat="1" ht="15.75" x14ac:dyDescent="0.25">
      <c r="A123" s="88" t="str">
        <f>'1.1'!A123</f>
        <v>MB197709</v>
      </c>
      <c r="B123" s="118" t="str">
        <f>'1.1'!B123</f>
        <v>RAKSHITH P S</v>
      </c>
      <c r="C123" s="23">
        <v>3</v>
      </c>
      <c r="D123" s="23"/>
      <c r="E123" s="23">
        <v>5</v>
      </c>
      <c r="F123" s="23">
        <v>2</v>
      </c>
      <c r="G123" s="23"/>
      <c r="H123" s="23"/>
      <c r="I123" s="23">
        <v>5</v>
      </c>
      <c r="J123" s="23"/>
      <c r="K123" s="23">
        <v>7</v>
      </c>
      <c r="L123" s="23">
        <v>8</v>
      </c>
      <c r="M123" s="23">
        <v>8</v>
      </c>
      <c r="N123" s="23">
        <v>8</v>
      </c>
      <c r="O123" s="119">
        <v>42</v>
      </c>
      <c r="P123" s="26">
        <f t="shared" si="2"/>
        <v>46</v>
      </c>
    </row>
    <row r="124" spans="1:16" s="13" customFormat="1" ht="15.75" x14ac:dyDescent="0.25">
      <c r="A124" s="88" t="str">
        <f>'1.1'!A124</f>
        <v>MB197710</v>
      </c>
      <c r="B124" s="118" t="str">
        <f>'1.1'!B124</f>
        <v>RAMYA R</v>
      </c>
      <c r="C124" s="23">
        <v>5</v>
      </c>
      <c r="D124" s="23"/>
      <c r="E124" s="23"/>
      <c r="F124" s="23">
        <v>4</v>
      </c>
      <c r="G124" s="23">
        <v>3</v>
      </c>
      <c r="H124" s="23">
        <v>3</v>
      </c>
      <c r="I124" s="23">
        <v>5</v>
      </c>
      <c r="J124" s="23"/>
      <c r="K124" s="23">
        <v>7</v>
      </c>
      <c r="L124" s="23">
        <v>9</v>
      </c>
      <c r="M124" s="23">
        <v>8</v>
      </c>
      <c r="N124" s="23">
        <v>12</v>
      </c>
      <c r="O124" s="119">
        <v>44</v>
      </c>
      <c r="P124" s="26">
        <f t="shared" si="2"/>
        <v>56</v>
      </c>
    </row>
    <row r="125" spans="1:16" s="13" customFormat="1" ht="15.75" x14ac:dyDescent="0.25">
      <c r="A125" s="88" t="str">
        <f>'1.1'!A125</f>
        <v>MB197711</v>
      </c>
      <c r="B125" s="118" t="str">
        <f>'1.1'!B125</f>
        <v>RANJITH M N</v>
      </c>
      <c r="C125" s="23"/>
      <c r="D125" s="23"/>
      <c r="E125" s="23">
        <v>3</v>
      </c>
      <c r="F125" s="23">
        <v>4</v>
      </c>
      <c r="G125" s="23">
        <v>2</v>
      </c>
      <c r="H125" s="23"/>
      <c r="I125" s="23">
        <v>5</v>
      </c>
      <c r="J125" s="23">
        <v>7</v>
      </c>
      <c r="K125" s="23">
        <v>8</v>
      </c>
      <c r="L125" s="23"/>
      <c r="M125" s="23">
        <v>7</v>
      </c>
      <c r="N125" s="23">
        <v>9</v>
      </c>
      <c r="O125" s="119">
        <v>35</v>
      </c>
      <c r="P125" s="26">
        <f t="shared" si="2"/>
        <v>45</v>
      </c>
    </row>
    <row r="126" spans="1:16" s="13" customFormat="1" ht="15.75" x14ac:dyDescent="0.25">
      <c r="A126" s="88" t="str">
        <f>'1.1'!A126</f>
        <v>MB197712</v>
      </c>
      <c r="B126" s="118" t="str">
        <f>'1.1'!B126</f>
        <v>RASHMI</v>
      </c>
      <c r="C126" s="23">
        <v>2</v>
      </c>
      <c r="D126" s="23"/>
      <c r="E126" s="23">
        <v>3</v>
      </c>
      <c r="F126" s="23">
        <v>2</v>
      </c>
      <c r="G126" s="23">
        <v>5</v>
      </c>
      <c r="H126" s="23">
        <v>4</v>
      </c>
      <c r="I126" s="23">
        <v>4</v>
      </c>
      <c r="J126" s="23">
        <v>7</v>
      </c>
      <c r="K126" s="23">
        <v>8</v>
      </c>
      <c r="L126" s="23">
        <v>8</v>
      </c>
      <c r="M126" s="23"/>
      <c r="N126" s="23">
        <v>11</v>
      </c>
      <c r="O126" s="119">
        <v>37</v>
      </c>
      <c r="P126" s="26">
        <f t="shared" si="2"/>
        <v>54</v>
      </c>
    </row>
    <row r="127" spans="1:16" s="13" customFormat="1" ht="15.75" x14ac:dyDescent="0.25">
      <c r="A127" s="88" t="str">
        <f>'1.1'!A127</f>
        <v>MB197713</v>
      </c>
      <c r="B127" s="118" t="str">
        <f>'1.1'!B127</f>
        <v>RESHMA SUBRAY HEGDE</v>
      </c>
      <c r="C127" s="23">
        <v>4</v>
      </c>
      <c r="D127" s="23">
        <v>4</v>
      </c>
      <c r="E127" s="23">
        <v>4</v>
      </c>
      <c r="F127" s="23">
        <v>4</v>
      </c>
      <c r="G127" s="23">
        <v>5</v>
      </c>
      <c r="H127" s="23">
        <v>5</v>
      </c>
      <c r="I127" s="23">
        <v>3</v>
      </c>
      <c r="J127" s="23">
        <v>7</v>
      </c>
      <c r="K127" s="23"/>
      <c r="L127" s="23">
        <v>8</v>
      </c>
      <c r="M127" s="23">
        <v>7</v>
      </c>
      <c r="N127" s="23"/>
      <c r="O127" s="119">
        <v>49</v>
      </c>
      <c r="P127" s="26">
        <f t="shared" si="2"/>
        <v>51</v>
      </c>
    </row>
    <row r="128" spans="1:16" s="13" customFormat="1" ht="15.75" x14ac:dyDescent="0.25">
      <c r="A128" s="88" t="str">
        <f>'1.1'!A128</f>
        <v>MB197714</v>
      </c>
      <c r="B128" s="118" t="str">
        <f>'1.1'!B128</f>
        <v>S PAVAN KUMAR</v>
      </c>
      <c r="C128" s="23"/>
      <c r="D128" s="23">
        <v>5</v>
      </c>
      <c r="E128" s="23">
        <v>2</v>
      </c>
      <c r="F128" s="23"/>
      <c r="G128" s="23">
        <v>2</v>
      </c>
      <c r="H128" s="23">
        <v>2</v>
      </c>
      <c r="I128" s="23">
        <v>4</v>
      </c>
      <c r="J128" s="23">
        <v>7</v>
      </c>
      <c r="K128" s="23">
        <v>7</v>
      </c>
      <c r="L128" s="23"/>
      <c r="M128" s="23">
        <v>8</v>
      </c>
      <c r="N128" s="23">
        <v>10</v>
      </c>
      <c r="O128" s="119">
        <v>40</v>
      </c>
      <c r="P128" s="26">
        <f t="shared" si="2"/>
        <v>47</v>
      </c>
    </row>
    <row r="129" spans="1:16" s="13" customFormat="1" ht="15.75" x14ac:dyDescent="0.25">
      <c r="A129" s="88" t="str">
        <f>'1.1'!A129</f>
        <v>MB197715</v>
      </c>
      <c r="B129" s="118" t="str">
        <f>'1.1'!B129</f>
        <v>S RAJASHRI</v>
      </c>
      <c r="C129" s="23">
        <v>5</v>
      </c>
      <c r="D129" s="23">
        <v>3</v>
      </c>
      <c r="E129" s="23">
        <v>3</v>
      </c>
      <c r="F129" s="23"/>
      <c r="G129" s="23"/>
      <c r="H129" s="23">
        <v>4</v>
      </c>
      <c r="I129" s="23"/>
      <c r="J129" s="23">
        <v>9</v>
      </c>
      <c r="K129" s="23">
        <v>8</v>
      </c>
      <c r="L129" s="23">
        <v>7</v>
      </c>
      <c r="M129" s="23"/>
      <c r="N129" s="23">
        <v>12</v>
      </c>
      <c r="O129" s="119">
        <v>41</v>
      </c>
      <c r="P129" s="26">
        <f t="shared" si="2"/>
        <v>51</v>
      </c>
    </row>
    <row r="130" spans="1:16" s="13" customFormat="1" ht="15.75" x14ac:dyDescent="0.25">
      <c r="A130" s="88" t="str">
        <f>'1.1'!A130</f>
        <v>MB197716</v>
      </c>
      <c r="B130" s="118" t="str">
        <f>'1.1'!B130</f>
        <v>SAGAR MURLIDHAR DESAI</v>
      </c>
      <c r="C130" s="23">
        <v>5</v>
      </c>
      <c r="D130" s="23"/>
      <c r="E130" s="23">
        <v>2</v>
      </c>
      <c r="F130" s="23">
        <v>5</v>
      </c>
      <c r="G130" s="23">
        <v>3</v>
      </c>
      <c r="H130" s="23"/>
      <c r="I130" s="23">
        <v>4</v>
      </c>
      <c r="J130" s="23"/>
      <c r="K130" s="23">
        <v>9</v>
      </c>
      <c r="L130" s="23">
        <v>7</v>
      </c>
      <c r="M130" s="23">
        <v>9</v>
      </c>
      <c r="N130" s="23">
        <v>12</v>
      </c>
      <c r="O130" s="119">
        <v>46</v>
      </c>
      <c r="P130" s="26">
        <f t="shared" si="2"/>
        <v>56</v>
      </c>
    </row>
    <row r="131" spans="1:16" s="13" customFormat="1" ht="15.75" x14ac:dyDescent="0.25">
      <c r="A131" s="88" t="str">
        <f>'1.1'!A131</f>
        <v>MB197717</v>
      </c>
      <c r="B131" s="118" t="str">
        <f>'1.1'!B131</f>
        <v>SAHANA S GAONKAR</v>
      </c>
      <c r="C131" s="23">
        <v>2</v>
      </c>
      <c r="D131" s="23">
        <v>2</v>
      </c>
      <c r="E131" s="23">
        <v>2</v>
      </c>
      <c r="F131" s="23"/>
      <c r="G131" s="23"/>
      <c r="H131" s="23"/>
      <c r="I131" s="23">
        <v>2</v>
      </c>
      <c r="J131" s="23">
        <v>8</v>
      </c>
      <c r="K131" s="23"/>
      <c r="L131" s="23">
        <v>7</v>
      </c>
      <c r="M131" s="23">
        <v>8</v>
      </c>
      <c r="N131" s="23">
        <v>9</v>
      </c>
      <c r="O131" s="119">
        <v>44</v>
      </c>
      <c r="P131" s="26">
        <f t="shared" si="2"/>
        <v>40</v>
      </c>
    </row>
    <row r="132" spans="1:16" s="13" customFormat="1" ht="15.75" x14ac:dyDescent="0.25">
      <c r="A132" s="88" t="str">
        <f>'1.1'!A132</f>
        <v>MB197718</v>
      </c>
      <c r="B132" s="118" t="str">
        <f>'1.1'!B132</f>
        <v>SAINATH VINAYAK KULKARNI</v>
      </c>
      <c r="C132" s="23">
        <v>3</v>
      </c>
      <c r="D132" s="23">
        <v>3</v>
      </c>
      <c r="E132" s="23"/>
      <c r="F132" s="23">
        <v>3</v>
      </c>
      <c r="G132" s="23">
        <v>5</v>
      </c>
      <c r="H132" s="23">
        <v>4</v>
      </c>
      <c r="I132" s="23"/>
      <c r="J132" s="23">
        <v>8</v>
      </c>
      <c r="K132" s="23">
        <v>9</v>
      </c>
      <c r="L132" s="23"/>
      <c r="M132" s="23">
        <v>7</v>
      </c>
      <c r="N132" s="23">
        <v>9</v>
      </c>
      <c r="O132" s="119">
        <v>35</v>
      </c>
      <c r="P132" s="26">
        <f t="shared" si="2"/>
        <v>51</v>
      </c>
    </row>
    <row r="133" spans="1:16" s="13" customFormat="1" ht="15.75" x14ac:dyDescent="0.25">
      <c r="A133" s="88" t="str">
        <f>'1.1'!A133</f>
        <v>MB197719</v>
      </c>
      <c r="B133" s="118" t="str">
        <f>'1.1'!B133</f>
        <v>SALMAN PASHA</v>
      </c>
      <c r="C133" s="23">
        <v>4</v>
      </c>
      <c r="D133" s="23"/>
      <c r="E133" s="23">
        <v>3</v>
      </c>
      <c r="F133" s="23">
        <v>4</v>
      </c>
      <c r="G133" s="23">
        <v>3</v>
      </c>
      <c r="H133" s="23">
        <v>5</v>
      </c>
      <c r="I133" s="23"/>
      <c r="J133" s="23"/>
      <c r="K133" s="23">
        <v>9</v>
      </c>
      <c r="L133" s="23">
        <v>9</v>
      </c>
      <c r="M133" s="23">
        <v>10</v>
      </c>
      <c r="N133" s="23">
        <v>11</v>
      </c>
      <c r="O133" s="119">
        <v>49</v>
      </c>
      <c r="P133" s="26">
        <f t="shared" si="2"/>
        <v>58</v>
      </c>
    </row>
    <row r="134" spans="1:16" s="13" customFormat="1" ht="15.75" x14ac:dyDescent="0.25">
      <c r="A134" s="88" t="str">
        <f>'1.1'!A134</f>
        <v>MB197720</v>
      </c>
      <c r="B134" s="118" t="str">
        <f>'1.1'!B134</f>
        <v>SAMARTH M</v>
      </c>
      <c r="C134" s="23">
        <v>5</v>
      </c>
      <c r="D134" s="23">
        <v>5</v>
      </c>
      <c r="E134" s="23"/>
      <c r="F134" s="23"/>
      <c r="G134" s="23">
        <v>4</v>
      </c>
      <c r="H134" s="23">
        <v>4</v>
      </c>
      <c r="I134" s="23">
        <v>4</v>
      </c>
      <c r="J134" s="23">
        <v>8</v>
      </c>
      <c r="K134" s="23">
        <v>9</v>
      </c>
      <c r="L134" s="23">
        <v>7</v>
      </c>
      <c r="M134" s="23"/>
      <c r="N134" s="23">
        <v>12</v>
      </c>
      <c r="O134" s="119">
        <v>46</v>
      </c>
      <c r="P134" s="26">
        <f t="shared" si="2"/>
        <v>58</v>
      </c>
    </row>
    <row r="135" spans="1:16" s="13" customFormat="1" ht="15.75" x14ac:dyDescent="0.25">
      <c r="A135" s="88" t="str">
        <f>'1.1'!A135</f>
        <v>MB197722</v>
      </c>
      <c r="B135" s="118" t="str">
        <f>'1.1'!B135</f>
        <v>SANDESH SHRIDHAR SHET</v>
      </c>
      <c r="C135" s="23"/>
      <c r="D135" s="23">
        <v>5</v>
      </c>
      <c r="E135" s="23">
        <v>3</v>
      </c>
      <c r="F135" s="23">
        <v>5</v>
      </c>
      <c r="G135" s="23">
        <v>5</v>
      </c>
      <c r="H135" s="23"/>
      <c r="I135" s="23">
        <v>5</v>
      </c>
      <c r="J135" s="23">
        <v>7</v>
      </c>
      <c r="K135" s="23">
        <v>7</v>
      </c>
      <c r="L135" s="23">
        <v>7</v>
      </c>
      <c r="M135" s="23"/>
      <c r="N135" s="23">
        <v>12</v>
      </c>
      <c r="O135" s="119">
        <v>42</v>
      </c>
      <c r="P135" s="26">
        <f t="shared" si="2"/>
        <v>56</v>
      </c>
    </row>
    <row r="136" spans="1:16" s="13" customFormat="1" ht="15.75" x14ac:dyDescent="0.25">
      <c r="A136" s="88" t="str">
        <f>'1.1'!A136</f>
        <v>MB197723</v>
      </c>
      <c r="B136" s="118" t="str">
        <f>'1.1'!B136</f>
        <v>SANDESHA TIMMAYYA BHAT</v>
      </c>
      <c r="C136" s="23"/>
      <c r="D136" s="23">
        <v>4</v>
      </c>
      <c r="E136" s="23">
        <v>3</v>
      </c>
      <c r="F136" s="23">
        <v>5</v>
      </c>
      <c r="G136" s="23">
        <v>3</v>
      </c>
      <c r="H136" s="23">
        <v>4</v>
      </c>
      <c r="I136" s="23"/>
      <c r="J136" s="23">
        <v>7</v>
      </c>
      <c r="K136" s="23"/>
      <c r="L136" s="23">
        <v>9</v>
      </c>
      <c r="M136" s="23">
        <v>9</v>
      </c>
      <c r="N136" s="23">
        <v>8</v>
      </c>
      <c r="O136" s="119">
        <v>36</v>
      </c>
      <c r="P136" s="26">
        <f t="shared" si="2"/>
        <v>52</v>
      </c>
    </row>
    <row r="137" spans="1:16" s="13" customFormat="1" ht="15.75" x14ac:dyDescent="0.25">
      <c r="A137" s="88" t="str">
        <f>'1.1'!A137</f>
        <v>MB197724</v>
      </c>
      <c r="B137" s="118" t="str">
        <f>'1.1'!B137</f>
        <v>SANDESHSAVAK S</v>
      </c>
      <c r="C137" s="23">
        <v>4</v>
      </c>
      <c r="D137" s="23"/>
      <c r="E137" s="23"/>
      <c r="F137" s="23">
        <v>5</v>
      </c>
      <c r="G137" s="23">
        <v>4</v>
      </c>
      <c r="H137" s="23">
        <v>4</v>
      </c>
      <c r="I137" s="23">
        <v>4</v>
      </c>
      <c r="J137" s="23">
        <v>8</v>
      </c>
      <c r="K137" s="23">
        <v>7</v>
      </c>
      <c r="L137" s="23">
        <v>7</v>
      </c>
      <c r="M137" s="23"/>
      <c r="N137" s="23">
        <v>8</v>
      </c>
      <c r="O137" s="119">
        <v>37</v>
      </c>
      <c r="P137" s="26">
        <f t="shared" si="2"/>
        <v>51</v>
      </c>
    </row>
    <row r="138" spans="1:16" s="13" customFormat="1" ht="15.75" x14ac:dyDescent="0.25">
      <c r="A138" s="88" t="str">
        <f>'1.1'!A138</f>
        <v>MB197725</v>
      </c>
      <c r="B138" s="118" t="str">
        <f>'1.1'!B138</f>
        <v>SATHISH KUMAR Y</v>
      </c>
      <c r="C138" s="23">
        <v>3</v>
      </c>
      <c r="D138" s="23">
        <v>4</v>
      </c>
      <c r="E138" s="23">
        <v>5</v>
      </c>
      <c r="F138" s="23">
        <v>5</v>
      </c>
      <c r="G138" s="23"/>
      <c r="H138" s="23"/>
      <c r="I138" s="23">
        <v>5</v>
      </c>
      <c r="J138" s="23">
        <v>8</v>
      </c>
      <c r="K138" s="23"/>
      <c r="L138" s="23">
        <v>8</v>
      </c>
      <c r="M138" s="23">
        <v>9</v>
      </c>
      <c r="N138" s="23">
        <v>12</v>
      </c>
      <c r="O138" s="119">
        <v>27</v>
      </c>
      <c r="P138" s="26">
        <f t="shared" si="2"/>
        <v>59</v>
      </c>
    </row>
    <row r="139" spans="1:16" s="13" customFormat="1" ht="15.75" x14ac:dyDescent="0.25">
      <c r="A139" s="88" t="str">
        <f>'1.1'!A139</f>
        <v>MB197726</v>
      </c>
      <c r="B139" s="118" t="str">
        <f>'1.1'!B139</f>
        <v>SATISH REDDY Y</v>
      </c>
      <c r="C139" s="23">
        <v>5</v>
      </c>
      <c r="D139" s="23">
        <v>2</v>
      </c>
      <c r="E139" s="23">
        <v>4</v>
      </c>
      <c r="F139" s="23"/>
      <c r="G139" s="23">
        <v>4</v>
      </c>
      <c r="H139" s="23">
        <v>4</v>
      </c>
      <c r="I139" s="23"/>
      <c r="J139" s="23">
        <v>7</v>
      </c>
      <c r="K139" s="23">
        <v>8</v>
      </c>
      <c r="L139" s="23">
        <v>7</v>
      </c>
      <c r="M139" s="23"/>
      <c r="N139" s="23"/>
      <c r="O139" s="119">
        <v>28</v>
      </c>
      <c r="P139" s="26">
        <f t="shared" si="2"/>
        <v>41</v>
      </c>
    </row>
    <row r="140" spans="1:16" s="13" customFormat="1" ht="15.75" x14ac:dyDescent="0.25">
      <c r="A140" s="88" t="str">
        <f>'1.1'!A140</f>
        <v>MB197727</v>
      </c>
      <c r="B140" s="118" t="str">
        <f>'1.1'!B140</f>
        <v>SHAHISTA PARVEEN</v>
      </c>
      <c r="C140" s="23"/>
      <c r="D140" s="23">
        <v>2</v>
      </c>
      <c r="E140" s="23">
        <v>4</v>
      </c>
      <c r="F140" s="23"/>
      <c r="G140" s="23">
        <v>4</v>
      </c>
      <c r="H140" s="23">
        <v>5</v>
      </c>
      <c r="I140" s="23">
        <v>5</v>
      </c>
      <c r="J140" s="23">
        <v>8</v>
      </c>
      <c r="K140" s="23"/>
      <c r="L140" s="23">
        <v>8</v>
      </c>
      <c r="M140" s="23">
        <v>8</v>
      </c>
      <c r="N140" s="23">
        <v>12</v>
      </c>
      <c r="O140" s="119">
        <v>33</v>
      </c>
      <c r="P140" s="26">
        <f t="shared" si="2"/>
        <v>56</v>
      </c>
    </row>
    <row r="141" spans="1:16" s="13" customFormat="1" ht="15.75" x14ac:dyDescent="0.25">
      <c r="A141" s="88" t="str">
        <f>'1.1'!A141</f>
        <v>MB197728</v>
      </c>
      <c r="B141" s="118" t="str">
        <f>'1.1'!B141</f>
        <v>SHASHANK B T</v>
      </c>
      <c r="C141" s="23"/>
      <c r="D141" s="23">
        <v>5</v>
      </c>
      <c r="E141" s="23">
        <v>4</v>
      </c>
      <c r="F141" s="23"/>
      <c r="G141" s="23">
        <v>5</v>
      </c>
      <c r="H141" s="23">
        <v>4</v>
      </c>
      <c r="I141" s="23">
        <v>4</v>
      </c>
      <c r="J141" s="23">
        <v>9</v>
      </c>
      <c r="K141" s="23">
        <v>8</v>
      </c>
      <c r="L141" s="23">
        <v>8</v>
      </c>
      <c r="M141" s="23"/>
      <c r="N141" s="23">
        <v>10</v>
      </c>
      <c r="O141" s="119">
        <v>32</v>
      </c>
      <c r="P141" s="26">
        <f t="shared" si="2"/>
        <v>57</v>
      </c>
    </row>
    <row r="142" spans="1:16" s="13" customFormat="1" ht="15.75" x14ac:dyDescent="0.25">
      <c r="A142" s="88" t="str">
        <f>'1.1'!A142</f>
        <v>MB197729</v>
      </c>
      <c r="B142" s="118" t="str">
        <f>'1.1'!B142</f>
        <v>SHASHANK KHARVI</v>
      </c>
      <c r="C142" s="23">
        <v>5</v>
      </c>
      <c r="D142" s="23">
        <v>2</v>
      </c>
      <c r="E142" s="23">
        <v>3</v>
      </c>
      <c r="F142" s="23"/>
      <c r="G142" s="23">
        <v>2</v>
      </c>
      <c r="H142" s="23">
        <v>3</v>
      </c>
      <c r="I142" s="23"/>
      <c r="J142" s="23"/>
      <c r="K142" s="23">
        <v>8</v>
      </c>
      <c r="L142" s="23">
        <v>7</v>
      </c>
      <c r="M142" s="23">
        <v>9</v>
      </c>
      <c r="N142" s="23">
        <v>9</v>
      </c>
      <c r="O142" s="119">
        <v>38</v>
      </c>
      <c r="P142" s="26">
        <f t="shared" si="2"/>
        <v>48</v>
      </c>
    </row>
    <row r="143" spans="1:16" s="13" customFormat="1" ht="15.75" x14ac:dyDescent="0.25">
      <c r="A143" s="88" t="str">
        <f>'1.1'!A143</f>
        <v>MB197730</v>
      </c>
      <c r="B143" s="118" t="str">
        <f>'1.1'!B143</f>
        <v>SHASHI KIRAN</v>
      </c>
      <c r="C143" s="23"/>
      <c r="D143" s="23">
        <v>4</v>
      </c>
      <c r="E143" s="23">
        <v>3</v>
      </c>
      <c r="F143" s="23"/>
      <c r="G143" s="23">
        <v>4</v>
      </c>
      <c r="H143" s="23">
        <v>4</v>
      </c>
      <c r="I143" s="23">
        <v>3</v>
      </c>
      <c r="J143" s="23">
        <v>9</v>
      </c>
      <c r="K143" s="23">
        <v>7</v>
      </c>
      <c r="L143" s="23">
        <v>8</v>
      </c>
      <c r="M143" s="23">
        <v>9</v>
      </c>
      <c r="N143" s="23">
        <v>13</v>
      </c>
      <c r="O143" s="119">
        <v>35</v>
      </c>
      <c r="P143" s="26">
        <f t="shared" si="2"/>
        <v>64</v>
      </c>
    </row>
    <row r="144" spans="1:16" s="13" customFormat="1" ht="15.75" x14ac:dyDescent="0.25">
      <c r="A144" s="88" t="str">
        <f>'1.1'!A144</f>
        <v>MB197731</v>
      </c>
      <c r="B144" s="118" t="str">
        <f>'1.1'!B144</f>
        <v>SHASHINAGA C</v>
      </c>
      <c r="C144" s="23">
        <v>5</v>
      </c>
      <c r="D144" s="23"/>
      <c r="E144" s="23"/>
      <c r="F144" s="23"/>
      <c r="G144" s="23">
        <v>3</v>
      </c>
      <c r="H144" s="23">
        <v>2</v>
      </c>
      <c r="I144" s="23">
        <v>3</v>
      </c>
      <c r="J144" s="23">
        <v>8</v>
      </c>
      <c r="K144" s="23"/>
      <c r="L144" s="23">
        <v>8</v>
      </c>
      <c r="M144" s="23">
        <v>8</v>
      </c>
      <c r="N144" s="23">
        <v>9</v>
      </c>
      <c r="O144" s="119">
        <v>36</v>
      </c>
      <c r="P144" s="26">
        <f t="shared" ref="P144:P193" si="3">SUM(C144:N144)</f>
        <v>46</v>
      </c>
    </row>
    <row r="145" spans="1:16" s="13" customFormat="1" ht="15.75" x14ac:dyDescent="0.25">
      <c r="A145" s="88" t="str">
        <f>'1.1'!A145</f>
        <v>MB197732</v>
      </c>
      <c r="B145" s="118" t="str">
        <f>'1.1'!B145</f>
        <v>SHEELA RAVISH HEGDE</v>
      </c>
      <c r="C145" s="23"/>
      <c r="D145" s="23"/>
      <c r="E145" s="23">
        <v>4</v>
      </c>
      <c r="F145" s="23">
        <v>3</v>
      </c>
      <c r="G145" s="23">
        <v>5</v>
      </c>
      <c r="H145" s="23">
        <v>4</v>
      </c>
      <c r="I145" s="23">
        <v>5</v>
      </c>
      <c r="J145" s="23">
        <v>9</v>
      </c>
      <c r="K145" s="23">
        <v>9</v>
      </c>
      <c r="L145" s="23">
        <v>7</v>
      </c>
      <c r="M145" s="23"/>
      <c r="N145" s="23">
        <v>10</v>
      </c>
      <c r="O145" s="119">
        <v>37</v>
      </c>
      <c r="P145" s="26">
        <f t="shared" si="3"/>
        <v>56</v>
      </c>
    </row>
    <row r="146" spans="1:16" s="13" customFormat="1" ht="15.75" x14ac:dyDescent="0.25">
      <c r="A146" s="88" t="str">
        <f>'1.1'!A146</f>
        <v>MB197733</v>
      </c>
      <c r="B146" s="118" t="str">
        <f>'1.1'!B146</f>
        <v>SHETTY SHRAVYA SUNDAR</v>
      </c>
      <c r="C146" s="23">
        <v>4</v>
      </c>
      <c r="D146" s="23">
        <v>3</v>
      </c>
      <c r="E146" s="23"/>
      <c r="F146" s="23">
        <v>3</v>
      </c>
      <c r="G146" s="23">
        <v>5</v>
      </c>
      <c r="H146" s="23"/>
      <c r="I146" s="23">
        <v>5</v>
      </c>
      <c r="J146" s="23">
        <v>8</v>
      </c>
      <c r="K146" s="23">
        <v>9</v>
      </c>
      <c r="L146" s="23">
        <v>7</v>
      </c>
      <c r="M146" s="23">
        <v>9</v>
      </c>
      <c r="N146" s="23">
        <v>8</v>
      </c>
      <c r="O146" s="119">
        <v>36</v>
      </c>
      <c r="P146" s="26">
        <f t="shared" si="3"/>
        <v>61</v>
      </c>
    </row>
    <row r="147" spans="1:16" s="13" customFormat="1" ht="15.75" x14ac:dyDescent="0.25">
      <c r="A147" s="88" t="str">
        <f>'1.1'!A147</f>
        <v>MB197734</v>
      </c>
      <c r="B147" s="118" t="str">
        <f>'1.1'!B147</f>
        <v>SHIVAPRASAD D R</v>
      </c>
      <c r="C147" s="23"/>
      <c r="D147" s="23">
        <v>4</v>
      </c>
      <c r="E147" s="23">
        <v>5</v>
      </c>
      <c r="F147" s="23">
        <v>2</v>
      </c>
      <c r="G147" s="23"/>
      <c r="H147" s="23">
        <v>4</v>
      </c>
      <c r="I147" s="23">
        <v>4</v>
      </c>
      <c r="J147" s="23"/>
      <c r="K147" s="23">
        <v>8</v>
      </c>
      <c r="L147" s="23">
        <v>8</v>
      </c>
      <c r="M147" s="23">
        <v>9</v>
      </c>
      <c r="N147" s="23">
        <v>10</v>
      </c>
      <c r="O147" s="119">
        <v>36</v>
      </c>
      <c r="P147" s="26">
        <f t="shared" si="3"/>
        <v>54</v>
      </c>
    </row>
    <row r="148" spans="1:16" s="13" customFormat="1" ht="15.75" x14ac:dyDescent="0.25">
      <c r="A148" s="88" t="str">
        <f>'1.1'!A148</f>
        <v>MB197735</v>
      </c>
      <c r="B148" s="118" t="str">
        <f>'1.1'!B148</f>
        <v>SHREYA ANIL DESHPANDE</v>
      </c>
      <c r="C148" s="23">
        <v>2</v>
      </c>
      <c r="D148" s="23">
        <v>4</v>
      </c>
      <c r="E148" s="23">
        <v>3</v>
      </c>
      <c r="F148" s="23">
        <v>4</v>
      </c>
      <c r="G148" s="23"/>
      <c r="H148" s="23">
        <v>3</v>
      </c>
      <c r="I148" s="23"/>
      <c r="J148" s="23">
        <v>8</v>
      </c>
      <c r="K148" s="23">
        <v>8</v>
      </c>
      <c r="L148" s="23"/>
      <c r="M148" s="23">
        <v>8</v>
      </c>
      <c r="N148" s="23">
        <v>12</v>
      </c>
      <c r="O148" s="119">
        <v>45</v>
      </c>
      <c r="P148" s="26">
        <f t="shared" si="3"/>
        <v>52</v>
      </c>
    </row>
    <row r="149" spans="1:16" s="13" customFormat="1" ht="15.75" x14ac:dyDescent="0.25">
      <c r="A149" s="88" t="str">
        <f>'1.1'!A149</f>
        <v>MB197736</v>
      </c>
      <c r="B149" s="118" t="str">
        <f>'1.1'!B149</f>
        <v>SHREYA S</v>
      </c>
      <c r="C149" s="23"/>
      <c r="D149" s="23"/>
      <c r="E149" s="23">
        <v>5</v>
      </c>
      <c r="F149" s="23">
        <v>5</v>
      </c>
      <c r="G149" s="23">
        <v>4</v>
      </c>
      <c r="H149" s="23"/>
      <c r="I149" s="23">
        <v>5</v>
      </c>
      <c r="J149" s="23"/>
      <c r="K149" s="23">
        <v>10</v>
      </c>
      <c r="L149" s="23">
        <v>9</v>
      </c>
      <c r="M149" s="23">
        <v>6</v>
      </c>
      <c r="N149" s="23">
        <v>10</v>
      </c>
      <c r="O149" s="119">
        <v>27</v>
      </c>
      <c r="P149" s="26">
        <f t="shared" si="3"/>
        <v>54</v>
      </c>
    </row>
    <row r="150" spans="1:16" s="13" customFormat="1" ht="15.75" x14ac:dyDescent="0.25">
      <c r="A150" s="88" t="str">
        <f>'1.1'!A150</f>
        <v>MB197737</v>
      </c>
      <c r="B150" s="118" t="str">
        <f>'1.1'!B150</f>
        <v>SHREYA SACHIN SHAHAPURKAR</v>
      </c>
      <c r="C150" s="23">
        <v>5</v>
      </c>
      <c r="D150" s="23">
        <v>4</v>
      </c>
      <c r="E150" s="23">
        <v>5</v>
      </c>
      <c r="F150" s="23">
        <v>3</v>
      </c>
      <c r="G150" s="23">
        <v>3</v>
      </c>
      <c r="H150" s="23"/>
      <c r="I150" s="23"/>
      <c r="J150" s="23"/>
      <c r="K150" s="23">
        <v>9</v>
      </c>
      <c r="L150" s="23">
        <v>9</v>
      </c>
      <c r="M150" s="23">
        <v>9</v>
      </c>
      <c r="N150" s="23">
        <v>13</v>
      </c>
      <c r="O150" s="119">
        <v>33</v>
      </c>
      <c r="P150" s="26">
        <f t="shared" si="3"/>
        <v>60</v>
      </c>
    </row>
    <row r="151" spans="1:16" s="13" customFormat="1" ht="15.75" x14ac:dyDescent="0.25">
      <c r="A151" s="88" t="str">
        <f>'1.1'!A151</f>
        <v>MB197738</v>
      </c>
      <c r="B151" s="118" t="str">
        <f>'1.1'!B151</f>
        <v>SHREYA SATISH DESHPANDE</v>
      </c>
      <c r="C151" s="23">
        <v>3</v>
      </c>
      <c r="D151" s="23">
        <v>1</v>
      </c>
      <c r="E151" s="23">
        <v>3</v>
      </c>
      <c r="F151" s="23">
        <v>2</v>
      </c>
      <c r="G151" s="23">
        <v>5</v>
      </c>
      <c r="H151" s="23"/>
      <c r="I151" s="23"/>
      <c r="J151" s="23">
        <v>8</v>
      </c>
      <c r="K151" s="23">
        <v>6</v>
      </c>
      <c r="L151" s="23"/>
      <c r="M151" s="23">
        <v>8</v>
      </c>
      <c r="N151" s="23">
        <v>11</v>
      </c>
      <c r="O151" s="119">
        <v>41</v>
      </c>
      <c r="P151" s="26">
        <f t="shared" si="3"/>
        <v>47</v>
      </c>
    </row>
    <row r="152" spans="1:16" s="13" customFormat="1" ht="15.75" x14ac:dyDescent="0.25">
      <c r="A152" s="88" t="str">
        <f>'1.1'!A152</f>
        <v>MB197739</v>
      </c>
      <c r="B152" s="118" t="str">
        <f>'1.1'!B152</f>
        <v>SHRIHARI V</v>
      </c>
      <c r="C152" s="23">
        <v>5</v>
      </c>
      <c r="D152" s="23">
        <v>5</v>
      </c>
      <c r="E152" s="23"/>
      <c r="F152" s="23">
        <v>5</v>
      </c>
      <c r="G152" s="23">
        <v>4</v>
      </c>
      <c r="H152" s="23"/>
      <c r="I152" s="23">
        <v>3</v>
      </c>
      <c r="J152" s="23">
        <v>8</v>
      </c>
      <c r="K152" s="23">
        <v>8</v>
      </c>
      <c r="L152" s="23"/>
      <c r="M152" s="23">
        <v>7</v>
      </c>
      <c r="N152" s="23"/>
      <c r="O152" s="119">
        <v>33</v>
      </c>
      <c r="P152" s="26">
        <f t="shared" si="3"/>
        <v>45</v>
      </c>
    </row>
    <row r="153" spans="1:16" s="13" customFormat="1" ht="15.75" x14ac:dyDescent="0.25">
      <c r="A153" s="88" t="str">
        <f>'1.1'!A153</f>
        <v>MB197740</v>
      </c>
      <c r="B153" s="118" t="str">
        <f>'1.1'!B153</f>
        <v>SHRUTHI B</v>
      </c>
      <c r="C153" s="23">
        <v>4</v>
      </c>
      <c r="D153" s="23">
        <v>5</v>
      </c>
      <c r="E153" s="23">
        <v>3</v>
      </c>
      <c r="F153" s="23"/>
      <c r="G153" s="23">
        <v>3</v>
      </c>
      <c r="H153" s="23"/>
      <c r="I153" s="23">
        <v>5</v>
      </c>
      <c r="J153" s="23">
        <v>7</v>
      </c>
      <c r="K153" s="23"/>
      <c r="L153" s="23">
        <v>7</v>
      </c>
      <c r="M153" s="23">
        <v>8</v>
      </c>
      <c r="N153" s="23">
        <v>10</v>
      </c>
      <c r="O153" s="119">
        <v>46</v>
      </c>
      <c r="P153" s="26">
        <f t="shared" si="3"/>
        <v>52</v>
      </c>
    </row>
    <row r="154" spans="1:16" s="13" customFormat="1" ht="15.75" x14ac:dyDescent="0.25">
      <c r="A154" s="88" t="str">
        <f>'1.1'!A154</f>
        <v>MB197741</v>
      </c>
      <c r="B154" s="118" t="str">
        <f>'1.1'!B154</f>
        <v>SHUBHAM BASAVARAJ BEESANAKOPPA</v>
      </c>
      <c r="C154" s="23"/>
      <c r="D154" s="23"/>
      <c r="E154" s="23">
        <v>5</v>
      </c>
      <c r="F154" s="23">
        <v>1</v>
      </c>
      <c r="G154" s="23">
        <v>2</v>
      </c>
      <c r="H154" s="23">
        <v>3</v>
      </c>
      <c r="I154" s="23">
        <v>3</v>
      </c>
      <c r="J154" s="23">
        <v>7</v>
      </c>
      <c r="K154" s="23">
        <v>7</v>
      </c>
      <c r="L154" s="23"/>
      <c r="M154" s="23">
        <v>7</v>
      </c>
      <c r="N154" s="23">
        <v>11</v>
      </c>
      <c r="O154" s="119">
        <v>39</v>
      </c>
      <c r="P154" s="26">
        <f t="shared" si="3"/>
        <v>46</v>
      </c>
    </row>
    <row r="155" spans="1:16" s="13" customFormat="1" ht="15.75" x14ac:dyDescent="0.25">
      <c r="A155" s="88" t="str">
        <f>'1.1'!A155</f>
        <v>MB197742</v>
      </c>
      <c r="B155" s="118" t="str">
        <f>'1.1'!B155</f>
        <v>SINDHU NARASIMHA HEGDE</v>
      </c>
      <c r="C155" s="23"/>
      <c r="D155" s="23"/>
      <c r="E155" s="23">
        <v>4</v>
      </c>
      <c r="F155" s="23">
        <v>5</v>
      </c>
      <c r="G155" s="23">
        <v>4</v>
      </c>
      <c r="H155" s="23">
        <v>5</v>
      </c>
      <c r="I155" s="23">
        <v>2</v>
      </c>
      <c r="J155" s="23">
        <v>8</v>
      </c>
      <c r="K155" s="23"/>
      <c r="L155" s="23">
        <v>7</v>
      </c>
      <c r="M155" s="23">
        <v>7</v>
      </c>
      <c r="N155" s="23">
        <v>11</v>
      </c>
      <c r="O155" s="119">
        <v>43</v>
      </c>
      <c r="P155" s="26">
        <f t="shared" si="3"/>
        <v>53</v>
      </c>
    </row>
    <row r="156" spans="1:16" s="13" customFormat="1" ht="15.75" x14ac:dyDescent="0.25">
      <c r="A156" s="88" t="str">
        <f>'1.1'!A156</f>
        <v>MB197743</v>
      </c>
      <c r="B156" s="118" t="str">
        <f>'1.1'!B156</f>
        <v>SMEETA PATIL</v>
      </c>
      <c r="C156" s="23">
        <v>3</v>
      </c>
      <c r="D156" s="23"/>
      <c r="E156" s="23">
        <v>3</v>
      </c>
      <c r="F156" s="23"/>
      <c r="G156" s="23">
        <v>4</v>
      </c>
      <c r="H156" s="23">
        <v>4</v>
      </c>
      <c r="I156" s="23">
        <v>5</v>
      </c>
      <c r="J156" s="23">
        <v>9</v>
      </c>
      <c r="K156" s="23">
        <v>8</v>
      </c>
      <c r="L156" s="23">
        <v>8</v>
      </c>
      <c r="M156" s="23"/>
      <c r="N156" s="23">
        <v>10</v>
      </c>
      <c r="O156" s="119">
        <v>47</v>
      </c>
      <c r="P156" s="26">
        <f t="shared" si="3"/>
        <v>54</v>
      </c>
    </row>
    <row r="157" spans="1:16" s="13" customFormat="1" ht="15.75" x14ac:dyDescent="0.25">
      <c r="A157" s="88" t="str">
        <f>'1.1'!A157</f>
        <v>MB197744</v>
      </c>
      <c r="B157" s="118" t="str">
        <f>'1.1'!B157</f>
        <v>SNEHA M</v>
      </c>
      <c r="C157" s="23">
        <v>5</v>
      </c>
      <c r="D157" s="23">
        <v>4</v>
      </c>
      <c r="E157" s="23">
        <v>3</v>
      </c>
      <c r="F157" s="23">
        <v>4</v>
      </c>
      <c r="G157" s="23"/>
      <c r="H157" s="23"/>
      <c r="I157" s="23">
        <v>2</v>
      </c>
      <c r="J157" s="23">
        <v>7</v>
      </c>
      <c r="K157" s="23"/>
      <c r="L157" s="23">
        <v>8</v>
      </c>
      <c r="M157" s="23">
        <v>8</v>
      </c>
      <c r="N157" s="23">
        <v>9</v>
      </c>
      <c r="O157" s="119">
        <v>45</v>
      </c>
      <c r="P157" s="26">
        <f t="shared" si="3"/>
        <v>50</v>
      </c>
    </row>
    <row r="158" spans="1:16" s="13" customFormat="1" ht="15.75" x14ac:dyDescent="0.25">
      <c r="A158" s="120" t="str">
        <f>'1.1'!A158</f>
        <v>MB197745</v>
      </c>
      <c r="B158" s="124" t="str">
        <f>'1.1'!B158</f>
        <v>SPOORTHY M S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19"/>
      <c r="P158" s="26"/>
    </row>
    <row r="159" spans="1:16" s="13" customFormat="1" ht="15.75" x14ac:dyDescent="0.25">
      <c r="A159" s="88" t="str">
        <f>'1.1'!A159</f>
        <v>MB197746</v>
      </c>
      <c r="B159" s="118" t="str">
        <f>'1.1'!B159</f>
        <v>SRAVANTHI T</v>
      </c>
      <c r="C159" s="23">
        <v>4</v>
      </c>
      <c r="D159" s="23"/>
      <c r="E159" s="23">
        <v>4</v>
      </c>
      <c r="F159" s="23">
        <v>3</v>
      </c>
      <c r="G159" s="23">
        <v>3</v>
      </c>
      <c r="H159" s="23">
        <v>5</v>
      </c>
      <c r="I159" s="23"/>
      <c r="J159" s="23">
        <v>7</v>
      </c>
      <c r="K159" s="23"/>
      <c r="L159" s="23">
        <v>7</v>
      </c>
      <c r="M159" s="23">
        <v>7</v>
      </c>
      <c r="N159" s="23">
        <v>9</v>
      </c>
      <c r="O159" s="119">
        <v>48</v>
      </c>
      <c r="P159" s="26">
        <f t="shared" si="3"/>
        <v>49</v>
      </c>
    </row>
    <row r="160" spans="1:16" s="13" customFormat="1" ht="15.75" x14ac:dyDescent="0.25">
      <c r="A160" s="88" t="str">
        <f>'1.1'!A160</f>
        <v>MB197747</v>
      </c>
      <c r="B160" s="118" t="str">
        <f>'1.1'!B160</f>
        <v>SRINIDHI BK</v>
      </c>
      <c r="C160" s="23">
        <v>4</v>
      </c>
      <c r="D160" s="23">
        <v>3</v>
      </c>
      <c r="E160" s="23">
        <v>3</v>
      </c>
      <c r="F160" s="23"/>
      <c r="G160" s="23">
        <v>5</v>
      </c>
      <c r="H160" s="23">
        <v>3</v>
      </c>
      <c r="I160" s="23">
        <v>4</v>
      </c>
      <c r="J160" s="23"/>
      <c r="K160" s="23">
        <v>9</v>
      </c>
      <c r="L160" s="23">
        <v>8</v>
      </c>
      <c r="M160" s="23">
        <v>8</v>
      </c>
      <c r="N160" s="23">
        <v>8</v>
      </c>
      <c r="O160" s="119">
        <v>37</v>
      </c>
      <c r="P160" s="26">
        <f t="shared" si="3"/>
        <v>55</v>
      </c>
    </row>
    <row r="161" spans="1:16" s="13" customFormat="1" ht="15.75" x14ac:dyDescent="0.25">
      <c r="A161" s="88" t="str">
        <f>'1.1'!A161</f>
        <v>MB197748</v>
      </c>
      <c r="B161" s="118" t="str">
        <f>'1.1'!B161</f>
        <v>SRIVALLI GUPTHA N</v>
      </c>
      <c r="C161" s="23">
        <v>5</v>
      </c>
      <c r="D161" s="23"/>
      <c r="E161" s="23">
        <v>4</v>
      </c>
      <c r="F161" s="23">
        <v>5</v>
      </c>
      <c r="G161" s="23">
        <v>5</v>
      </c>
      <c r="H161" s="23">
        <v>2</v>
      </c>
      <c r="I161" s="23"/>
      <c r="J161" s="23"/>
      <c r="K161" s="23">
        <v>9</v>
      </c>
      <c r="L161" s="23">
        <v>8</v>
      </c>
      <c r="M161" s="23">
        <v>7</v>
      </c>
      <c r="N161" s="23">
        <v>9</v>
      </c>
      <c r="O161" s="119">
        <v>42</v>
      </c>
      <c r="P161" s="26">
        <f t="shared" si="3"/>
        <v>54</v>
      </c>
    </row>
    <row r="162" spans="1:16" s="13" customFormat="1" ht="15.75" x14ac:dyDescent="0.25">
      <c r="A162" s="88" t="str">
        <f>'1.1'!A162</f>
        <v>MB197749</v>
      </c>
      <c r="B162" s="118" t="str">
        <f>'1.1'!B162</f>
        <v>SUBHASHINI D</v>
      </c>
      <c r="C162" s="23">
        <v>4</v>
      </c>
      <c r="D162" s="23"/>
      <c r="E162" s="23">
        <v>4</v>
      </c>
      <c r="F162" s="23">
        <v>2</v>
      </c>
      <c r="G162" s="23">
        <v>3</v>
      </c>
      <c r="H162" s="23"/>
      <c r="I162" s="23"/>
      <c r="J162" s="23">
        <v>10</v>
      </c>
      <c r="K162" s="23">
        <v>7</v>
      </c>
      <c r="L162" s="23"/>
      <c r="M162" s="23">
        <v>8</v>
      </c>
      <c r="N162" s="23">
        <v>13</v>
      </c>
      <c r="O162" s="119">
        <v>50</v>
      </c>
      <c r="P162" s="26">
        <f t="shared" si="3"/>
        <v>51</v>
      </c>
    </row>
    <row r="163" spans="1:16" s="13" customFormat="1" ht="15.75" x14ac:dyDescent="0.25">
      <c r="A163" s="88" t="str">
        <f>'1.1'!A163</f>
        <v>MB197750</v>
      </c>
      <c r="B163" s="118" t="str">
        <f>'1.1'!B163</f>
        <v>SUDHAKARA J V</v>
      </c>
      <c r="C163" s="23">
        <v>3</v>
      </c>
      <c r="D163" s="23">
        <v>5</v>
      </c>
      <c r="E163" s="23">
        <v>2</v>
      </c>
      <c r="F163" s="23">
        <v>5</v>
      </c>
      <c r="G163" s="23">
        <v>2</v>
      </c>
      <c r="H163" s="23"/>
      <c r="I163" s="23"/>
      <c r="J163" s="23">
        <v>7</v>
      </c>
      <c r="K163" s="23">
        <v>9</v>
      </c>
      <c r="L163" s="23"/>
      <c r="M163" s="23">
        <v>8</v>
      </c>
      <c r="N163" s="23">
        <v>8</v>
      </c>
      <c r="O163" s="119">
        <v>36</v>
      </c>
      <c r="P163" s="26">
        <f t="shared" si="3"/>
        <v>49</v>
      </c>
    </row>
    <row r="164" spans="1:16" s="13" customFormat="1" ht="15.75" x14ac:dyDescent="0.25">
      <c r="A164" s="88" t="str">
        <f>'1.1'!A164</f>
        <v>MB197751</v>
      </c>
      <c r="B164" s="118" t="str">
        <f>'1.1'!B164</f>
        <v>SUGAN G R</v>
      </c>
      <c r="C164" s="23">
        <v>2</v>
      </c>
      <c r="D164" s="23">
        <v>4</v>
      </c>
      <c r="E164" s="23">
        <v>4</v>
      </c>
      <c r="F164" s="23">
        <v>1</v>
      </c>
      <c r="G164" s="23">
        <v>4</v>
      </c>
      <c r="H164" s="23">
        <v>4</v>
      </c>
      <c r="I164" s="23">
        <v>2</v>
      </c>
      <c r="J164" s="23"/>
      <c r="K164" s="23">
        <v>8</v>
      </c>
      <c r="L164" s="23">
        <v>7</v>
      </c>
      <c r="M164" s="23">
        <v>8</v>
      </c>
      <c r="N164" s="23">
        <v>11</v>
      </c>
      <c r="O164" s="119">
        <v>44</v>
      </c>
      <c r="P164" s="26">
        <f t="shared" si="3"/>
        <v>55</v>
      </c>
    </row>
    <row r="165" spans="1:16" s="13" customFormat="1" ht="15.75" x14ac:dyDescent="0.25">
      <c r="A165" s="88" t="str">
        <f>'1.1'!A165</f>
        <v>MB197752</v>
      </c>
      <c r="B165" s="118" t="str">
        <f>'1.1'!B165</f>
        <v>SUMANTH O R</v>
      </c>
      <c r="C165" s="23"/>
      <c r="D165" s="23">
        <v>5</v>
      </c>
      <c r="E165" s="23">
        <v>4</v>
      </c>
      <c r="F165" s="23">
        <v>3</v>
      </c>
      <c r="G165" s="23">
        <v>3</v>
      </c>
      <c r="H165" s="23"/>
      <c r="I165" s="23"/>
      <c r="J165" s="23">
        <v>7</v>
      </c>
      <c r="K165" s="23">
        <v>8</v>
      </c>
      <c r="L165" s="23"/>
      <c r="M165" s="23">
        <v>9</v>
      </c>
      <c r="N165" s="23">
        <v>13</v>
      </c>
      <c r="O165" s="119">
        <v>46</v>
      </c>
      <c r="P165" s="26">
        <f t="shared" si="3"/>
        <v>52</v>
      </c>
    </row>
    <row r="166" spans="1:16" s="13" customFormat="1" ht="15.75" x14ac:dyDescent="0.25">
      <c r="A166" s="88" t="str">
        <f>'1.1'!A166</f>
        <v>MB197753</v>
      </c>
      <c r="B166" s="118" t="str">
        <f>'1.1'!B166</f>
        <v>SUNITHA S</v>
      </c>
      <c r="C166" s="23">
        <v>3</v>
      </c>
      <c r="D166" s="23"/>
      <c r="E166" s="23">
        <v>4</v>
      </c>
      <c r="F166" s="23">
        <v>5</v>
      </c>
      <c r="G166" s="23"/>
      <c r="H166" s="23">
        <v>3</v>
      </c>
      <c r="I166" s="23"/>
      <c r="J166" s="23">
        <v>6</v>
      </c>
      <c r="K166" s="23">
        <v>9</v>
      </c>
      <c r="L166" s="23">
        <v>8</v>
      </c>
      <c r="M166" s="23"/>
      <c r="N166" s="23"/>
      <c r="O166" s="119">
        <v>44</v>
      </c>
      <c r="P166" s="26">
        <f t="shared" si="3"/>
        <v>38</v>
      </c>
    </row>
    <row r="167" spans="1:16" s="13" customFormat="1" ht="15.75" x14ac:dyDescent="0.25">
      <c r="A167" s="88" t="str">
        <f>'1.1'!A167</f>
        <v>MB197754</v>
      </c>
      <c r="B167" s="118" t="str">
        <f>'1.1'!B167</f>
        <v>SUPRITA S CHATNI</v>
      </c>
      <c r="C167" s="23">
        <v>3</v>
      </c>
      <c r="D167" s="23">
        <v>3</v>
      </c>
      <c r="E167" s="23"/>
      <c r="F167" s="23">
        <v>5</v>
      </c>
      <c r="G167" s="23">
        <v>4</v>
      </c>
      <c r="H167" s="23">
        <v>3</v>
      </c>
      <c r="I167" s="23"/>
      <c r="J167" s="23">
        <v>7</v>
      </c>
      <c r="K167" s="23">
        <v>9</v>
      </c>
      <c r="L167" s="23">
        <v>8</v>
      </c>
      <c r="M167" s="23"/>
      <c r="N167" s="23">
        <v>9</v>
      </c>
      <c r="O167" s="119">
        <v>49</v>
      </c>
      <c r="P167" s="26">
        <f t="shared" si="3"/>
        <v>51</v>
      </c>
    </row>
    <row r="168" spans="1:16" s="13" customFormat="1" ht="15.75" x14ac:dyDescent="0.25">
      <c r="A168" s="88" t="str">
        <f>'1.1'!A168</f>
        <v>MB197755</v>
      </c>
      <c r="B168" s="118" t="str">
        <f>'1.1'!B168</f>
        <v>SURAJ MUTHU</v>
      </c>
      <c r="C168" s="23">
        <v>5</v>
      </c>
      <c r="D168" s="23">
        <v>3</v>
      </c>
      <c r="E168" s="23"/>
      <c r="F168" s="23">
        <v>4</v>
      </c>
      <c r="G168" s="23">
        <v>5</v>
      </c>
      <c r="H168" s="23">
        <v>3</v>
      </c>
      <c r="I168" s="23"/>
      <c r="J168" s="23">
        <v>7</v>
      </c>
      <c r="K168" s="23">
        <v>6</v>
      </c>
      <c r="L168" s="23"/>
      <c r="M168" s="23">
        <v>8</v>
      </c>
      <c r="N168" s="23">
        <v>12</v>
      </c>
      <c r="O168" s="119">
        <v>47</v>
      </c>
      <c r="P168" s="26">
        <f t="shared" si="3"/>
        <v>53</v>
      </c>
    </row>
    <row r="169" spans="1:16" s="13" customFormat="1" ht="15.75" x14ac:dyDescent="0.25">
      <c r="A169" s="88" t="str">
        <f>'1.1'!A169</f>
        <v>MB197756</v>
      </c>
      <c r="B169" s="118" t="str">
        <f>'1.1'!B169</f>
        <v>SUSHMA</v>
      </c>
      <c r="C169" s="23"/>
      <c r="D169" s="23">
        <v>4</v>
      </c>
      <c r="E169" s="23"/>
      <c r="F169" s="23">
        <v>4</v>
      </c>
      <c r="G169" s="23">
        <v>5</v>
      </c>
      <c r="H169" s="23">
        <v>4</v>
      </c>
      <c r="I169" s="23">
        <v>4</v>
      </c>
      <c r="J169" s="23"/>
      <c r="K169" s="23">
        <v>7</v>
      </c>
      <c r="L169" s="23">
        <v>7</v>
      </c>
      <c r="M169" s="23">
        <v>8</v>
      </c>
      <c r="N169" s="23">
        <v>10</v>
      </c>
      <c r="O169" s="119">
        <v>49</v>
      </c>
      <c r="P169" s="26">
        <f t="shared" si="3"/>
        <v>53</v>
      </c>
    </row>
    <row r="170" spans="1:16" s="13" customFormat="1" ht="15.75" x14ac:dyDescent="0.25">
      <c r="A170" s="88" t="str">
        <f>'1.1'!A170</f>
        <v>MB197757</v>
      </c>
      <c r="B170" s="118" t="str">
        <f>'1.1'!B170</f>
        <v>SUSHMA BHAT K</v>
      </c>
      <c r="C170" s="23"/>
      <c r="D170" s="23">
        <v>4</v>
      </c>
      <c r="E170" s="23"/>
      <c r="F170" s="23">
        <v>5</v>
      </c>
      <c r="G170" s="23">
        <v>2</v>
      </c>
      <c r="H170" s="23">
        <v>4</v>
      </c>
      <c r="I170" s="23"/>
      <c r="J170" s="23">
        <v>7</v>
      </c>
      <c r="K170" s="23"/>
      <c r="L170" s="23">
        <v>8</v>
      </c>
      <c r="M170" s="23">
        <v>9</v>
      </c>
      <c r="N170" s="23">
        <v>12</v>
      </c>
      <c r="O170" s="119">
        <v>42</v>
      </c>
      <c r="P170" s="26">
        <f t="shared" si="3"/>
        <v>51</v>
      </c>
    </row>
    <row r="171" spans="1:16" s="13" customFormat="1" ht="15.75" x14ac:dyDescent="0.25">
      <c r="A171" s="88" t="str">
        <f>'1.1'!A171</f>
        <v>MB197758</v>
      </c>
      <c r="B171" s="118" t="str">
        <f>'1.1'!B171</f>
        <v>SUSHMITHA D R</v>
      </c>
      <c r="C171" s="23">
        <v>5</v>
      </c>
      <c r="D171" s="23"/>
      <c r="E171" s="23">
        <v>2</v>
      </c>
      <c r="F171" s="23">
        <v>5</v>
      </c>
      <c r="G171" s="23"/>
      <c r="H171" s="23">
        <v>5</v>
      </c>
      <c r="I171" s="23"/>
      <c r="J171" s="23">
        <v>9</v>
      </c>
      <c r="K171" s="23"/>
      <c r="L171" s="23">
        <v>8</v>
      </c>
      <c r="M171" s="23">
        <v>8</v>
      </c>
      <c r="N171" s="23">
        <v>8</v>
      </c>
      <c r="O171" s="119">
        <v>50</v>
      </c>
      <c r="P171" s="26">
        <f t="shared" si="3"/>
        <v>50</v>
      </c>
    </row>
    <row r="172" spans="1:16" s="13" customFormat="1" ht="15.75" x14ac:dyDescent="0.25">
      <c r="A172" s="88" t="str">
        <f>'1.1'!A172</f>
        <v>MB197759</v>
      </c>
      <c r="B172" s="118" t="str">
        <f>'1.1'!B172</f>
        <v>SUSHMITHA P</v>
      </c>
      <c r="C172" s="23">
        <v>4</v>
      </c>
      <c r="D172" s="23"/>
      <c r="E172" s="23">
        <v>3</v>
      </c>
      <c r="F172" s="23">
        <v>3</v>
      </c>
      <c r="G172" s="23">
        <v>4</v>
      </c>
      <c r="H172" s="23">
        <v>5</v>
      </c>
      <c r="I172" s="23"/>
      <c r="J172" s="23"/>
      <c r="K172" s="23">
        <v>6</v>
      </c>
      <c r="L172" s="23">
        <v>6</v>
      </c>
      <c r="M172" s="23">
        <v>8</v>
      </c>
      <c r="N172" s="23">
        <v>9</v>
      </c>
      <c r="O172" s="119">
        <v>49</v>
      </c>
      <c r="P172" s="26">
        <f t="shared" si="3"/>
        <v>48</v>
      </c>
    </row>
    <row r="173" spans="1:16" s="13" customFormat="1" ht="15.75" x14ac:dyDescent="0.25">
      <c r="A173" s="88" t="str">
        <f>'1.1'!A173</f>
        <v>MB197760</v>
      </c>
      <c r="B173" s="118" t="str">
        <f>'1.1'!B173</f>
        <v>SWATI KUMARI</v>
      </c>
      <c r="C173" s="23">
        <v>1</v>
      </c>
      <c r="D173" s="23">
        <v>5</v>
      </c>
      <c r="E173" s="23">
        <v>2</v>
      </c>
      <c r="F173" s="23"/>
      <c r="G173" s="23"/>
      <c r="H173" s="23">
        <v>5</v>
      </c>
      <c r="I173" s="23"/>
      <c r="J173" s="23">
        <v>5</v>
      </c>
      <c r="K173" s="23">
        <v>6</v>
      </c>
      <c r="L173" s="23">
        <v>6</v>
      </c>
      <c r="M173" s="23">
        <v>9</v>
      </c>
      <c r="N173" s="23">
        <v>12</v>
      </c>
      <c r="O173" s="119">
        <v>47</v>
      </c>
      <c r="P173" s="26">
        <f t="shared" si="3"/>
        <v>51</v>
      </c>
    </row>
    <row r="174" spans="1:16" s="13" customFormat="1" ht="15.75" x14ac:dyDescent="0.25">
      <c r="A174" s="88" t="str">
        <f>'1.1'!A174</f>
        <v>MB197761</v>
      </c>
      <c r="B174" s="118" t="str">
        <f>'1.1'!B174</f>
        <v>SWETHA T R</v>
      </c>
      <c r="C174" s="23">
        <v>3</v>
      </c>
      <c r="D174" s="23">
        <v>5</v>
      </c>
      <c r="E174" s="23">
        <v>3</v>
      </c>
      <c r="F174" s="23"/>
      <c r="G174" s="23">
        <v>4</v>
      </c>
      <c r="H174" s="23">
        <v>3</v>
      </c>
      <c r="I174" s="23"/>
      <c r="J174" s="23">
        <v>7</v>
      </c>
      <c r="K174" s="23">
        <v>8</v>
      </c>
      <c r="L174" s="23">
        <v>8</v>
      </c>
      <c r="M174" s="23"/>
      <c r="N174" s="23">
        <v>8</v>
      </c>
      <c r="O174" s="119">
        <v>44</v>
      </c>
      <c r="P174" s="26">
        <f t="shared" si="3"/>
        <v>49</v>
      </c>
    </row>
    <row r="175" spans="1:16" s="13" customFormat="1" ht="15.75" x14ac:dyDescent="0.25">
      <c r="A175" s="88" t="str">
        <f>'1.1'!A175</f>
        <v>MB197762</v>
      </c>
      <c r="B175" s="118" t="str">
        <f>'1.1'!B175</f>
        <v>SYED ASIF PASHA</v>
      </c>
      <c r="C175" s="23">
        <v>5</v>
      </c>
      <c r="D175" s="23">
        <v>5</v>
      </c>
      <c r="E175" s="23"/>
      <c r="F175" s="23">
        <v>3</v>
      </c>
      <c r="G175" s="23"/>
      <c r="H175" s="23">
        <v>3</v>
      </c>
      <c r="I175" s="23">
        <v>4</v>
      </c>
      <c r="J175" s="23">
        <v>8</v>
      </c>
      <c r="K175" s="23">
        <v>8</v>
      </c>
      <c r="L175" s="23">
        <v>7</v>
      </c>
      <c r="M175" s="23"/>
      <c r="N175" s="23">
        <v>10</v>
      </c>
      <c r="O175" s="119">
        <v>42</v>
      </c>
      <c r="P175" s="26">
        <f t="shared" si="3"/>
        <v>53</v>
      </c>
    </row>
    <row r="176" spans="1:16" s="13" customFormat="1" ht="15.75" x14ac:dyDescent="0.25">
      <c r="A176" s="88" t="str">
        <f>'1.1'!A176</f>
        <v>MB197763</v>
      </c>
      <c r="B176" s="118" t="str">
        <f>'1.1'!B176</f>
        <v>TADAVARTHY RAGA HANISHA</v>
      </c>
      <c r="C176" s="23"/>
      <c r="D176" s="23">
        <v>2</v>
      </c>
      <c r="E176" s="23">
        <v>5</v>
      </c>
      <c r="F176" s="23"/>
      <c r="G176" s="23">
        <v>5</v>
      </c>
      <c r="H176" s="23">
        <v>3</v>
      </c>
      <c r="I176" s="23">
        <v>4</v>
      </c>
      <c r="J176" s="23"/>
      <c r="K176" s="23">
        <v>9</v>
      </c>
      <c r="L176" s="23">
        <v>7</v>
      </c>
      <c r="M176" s="23">
        <v>9</v>
      </c>
      <c r="N176" s="23">
        <v>9</v>
      </c>
      <c r="O176" s="119">
        <v>47</v>
      </c>
      <c r="P176" s="26">
        <f t="shared" si="3"/>
        <v>53</v>
      </c>
    </row>
    <row r="177" spans="1:16" s="13" customFormat="1" ht="15.75" x14ac:dyDescent="0.25">
      <c r="A177" s="88" t="str">
        <f>'1.1'!A177</f>
        <v>MB197764</v>
      </c>
      <c r="B177" s="118" t="str">
        <f>'1.1'!B177</f>
        <v>TAHSIN HADALGE</v>
      </c>
      <c r="C177" s="23"/>
      <c r="D177" s="23">
        <v>3</v>
      </c>
      <c r="E177" s="23">
        <v>2</v>
      </c>
      <c r="F177" s="23"/>
      <c r="G177" s="23">
        <v>3</v>
      </c>
      <c r="H177" s="23"/>
      <c r="I177" s="23"/>
      <c r="J177" s="23">
        <v>7</v>
      </c>
      <c r="K177" s="23">
        <v>7</v>
      </c>
      <c r="L177" s="23"/>
      <c r="M177" s="23">
        <v>9</v>
      </c>
      <c r="N177" s="23">
        <v>10</v>
      </c>
      <c r="O177" s="119">
        <v>43</v>
      </c>
      <c r="P177" s="26">
        <f t="shared" si="3"/>
        <v>41</v>
      </c>
    </row>
    <row r="178" spans="1:16" s="13" customFormat="1" ht="15.75" x14ac:dyDescent="0.25">
      <c r="A178" s="88" t="str">
        <f>'1.1'!A178</f>
        <v>MB197765</v>
      </c>
      <c r="B178" s="118" t="str">
        <f>'1.1'!B178</f>
        <v>TANZEEL AHMED</v>
      </c>
      <c r="C178" s="23">
        <v>4</v>
      </c>
      <c r="D178" s="23">
        <v>3</v>
      </c>
      <c r="E178" s="23"/>
      <c r="F178" s="23">
        <v>2</v>
      </c>
      <c r="G178" s="23"/>
      <c r="H178" s="23">
        <v>5</v>
      </c>
      <c r="I178" s="23">
        <v>5</v>
      </c>
      <c r="J178" s="23"/>
      <c r="K178" s="23"/>
      <c r="L178" s="23">
        <v>9</v>
      </c>
      <c r="M178" s="23"/>
      <c r="N178" s="23">
        <v>9</v>
      </c>
      <c r="O178" s="119">
        <v>45</v>
      </c>
      <c r="P178" s="26">
        <f t="shared" si="3"/>
        <v>37</v>
      </c>
    </row>
    <row r="179" spans="1:16" s="13" customFormat="1" ht="15.75" x14ac:dyDescent="0.25">
      <c r="A179" s="88" t="str">
        <f>'1.1'!A179</f>
        <v>MB197766</v>
      </c>
      <c r="B179" s="118" t="str">
        <f>'1.1'!B179</f>
        <v>TAUHEED AHAMED</v>
      </c>
      <c r="C179" s="23">
        <v>5</v>
      </c>
      <c r="D179" s="23"/>
      <c r="E179" s="23">
        <v>4</v>
      </c>
      <c r="F179" s="23">
        <v>4</v>
      </c>
      <c r="G179" s="23">
        <v>3</v>
      </c>
      <c r="H179" s="23">
        <v>3</v>
      </c>
      <c r="I179" s="23"/>
      <c r="J179" s="23">
        <v>7</v>
      </c>
      <c r="K179" s="23">
        <v>9</v>
      </c>
      <c r="L179" s="23"/>
      <c r="M179" s="23">
        <v>7</v>
      </c>
      <c r="N179" s="23"/>
      <c r="O179" s="119">
        <v>47</v>
      </c>
      <c r="P179" s="26">
        <f t="shared" si="3"/>
        <v>42</v>
      </c>
    </row>
    <row r="180" spans="1:16" s="13" customFormat="1" ht="15.75" x14ac:dyDescent="0.25">
      <c r="A180" s="88" t="str">
        <f>'1.1'!A180</f>
        <v>MB197767</v>
      </c>
      <c r="B180" s="118" t="str">
        <f>'1.1'!B180</f>
        <v>TEJASHREE VISHWESHWAR BHAT</v>
      </c>
      <c r="C180" s="23"/>
      <c r="D180" s="23">
        <v>3</v>
      </c>
      <c r="E180" s="23">
        <v>5</v>
      </c>
      <c r="F180" s="23"/>
      <c r="G180" s="23">
        <v>5</v>
      </c>
      <c r="H180" s="23">
        <v>4</v>
      </c>
      <c r="I180" s="23">
        <v>5</v>
      </c>
      <c r="J180" s="23"/>
      <c r="K180" s="23">
        <v>9</v>
      </c>
      <c r="L180" s="23">
        <v>7</v>
      </c>
      <c r="M180" s="23">
        <v>8</v>
      </c>
      <c r="N180" s="23">
        <v>10</v>
      </c>
      <c r="O180" s="119">
        <v>45</v>
      </c>
      <c r="P180" s="26">
        <f t="shared" si="3"/>
        <v>56</v>
      </c>
    </row>
    <row r="181" spans="1:16" s="13" customFormat="1" ht="15.75" x14ac:dyDescent="0.25">
      <c r="A181" s="88" t="str">
        <f>'1.1'!A181</f>
        <v>MB197768</v>
      </c>
      <c r="B181" s="118" t="str">
        <f>'1.1'!B181</f>
        <v>TEJASHWINI S</v>
      </c>
      <c r="C181" s="23">
        <v>5</v>
      </c>
      <c r="D181" s="23">
        <v>3</v>
      </c>
      <c r="E181" s="23">
        <v>3</v>
      </c>
      <c r="F181" s="23">
        <v>4</v>
      </c>
      <c r="G181" s="23">
        <v>5</v>
      </c>
      <c r="H181" s="23">
        <v>3</v>
      </c>
      <c r="I181" s="23">
        <v>2</v>
      </c>
      <c r="J181" s="23">
        <v>5</v>
      </c>
      <c r="K181" s="23"/>
      <c r="L181" s="23">
        <v>9</v>
      </c>
      <c r="M181" s="23">
        <v>7</v>
      </c>
      <c r="N181" s="23">
        <v>9</v>
      </c>
      <c r="O181" s="119">
        <v>49</v>
      </c>
      <c r="P181" s="26">
        <f t="shared" si="3"/>
        <v>55</v>
      </c>
    </row>
    <row r="182" spans="1:16" s="13" customFormat="1" ht="15.75" x14ac:dyDescent="0.25">
      <c r="A182" s="88" t="str">
        <f>'1.1'!A182</f>
        <v>MB197769</v>
      </c>
      <c r="B182" s="118" t="str">
        <f>'1.1'!B182</f>
        <v>THANIKA DEVI A</v>
      </c>
      <c r="C182" s="23"/>
      <c r="D182" s="23">
        <v>3</v>
      </c>
      <c r="E182" s="23">
        <v>3</v>
      </c>
      <c r="F182" s="23"/>
      <c r="G182" s="23">
        <v>5</v>
      </c>
      <c r="H182" s="23"/>
      <c r="I182" s="23">
        <v>4</v>
      </c>
      <c r="J182" s="23">
        <v>8</v>
      </c>
      <c r="K182" s="23">
        <v>9</v>
      </c>
      <c r="L182" s="23">
        <v>7</v>
      </c>
      <c r="M182" s="23"/>
      <c r="N182" s="23">
        <v>10</v>
      </c>
      <c r="O182" s="119">
        <v>41</v>
      </c>
      <c r="P182" s="26">
        <f t="shared" si="3"/>
        <v>49</v>
      </c>
    </row>
    <row r="183" spans="1:16" s="13" customFormat="1" ht="15.75" x14ac:dyDescent="0.25">
      <c r="A183" s="88" t="str">
        <f>'1.1'!A183</f>
        <v>MB197770</v>
      </c>
      <c r="B183" s="118" t="str">
        <f>'1.1'!B183</f>
        <v>THEJASVI N</v>
      </c>
      <c r="C183" s="23"/>
      <c r="D183" s="23"/>
      <c r="E183" s="23">
        <v>5</v>
      </c>
      <c r="F183" s="23">
        <v>5</v>
      </c>
      <c r="G183" s="23">
        <v>5</v>
      </c>
      <c r="H183" s="23">
        <v>5</v>
      </c>
      <c r="I183" s="23">
        <v>4</v>
      </c>
      <c r="J183" s="23"/>
      <c r="K183" s="23">
        <v>7</v>
      </c>
      <c r="L183" s="23">
        <v>2</v>
      </c>
      <c r="M183" s="23">
        <v>9</v>
      </c>
      <c r="N183" s="23">
        <v>9</v>
      </c>
      <c r="O183" s="119">
        <v>44</v>
      </c>
      <c r="P183" s="26">
        <f t="shared" si="3"/>
        <v>51</v>
      </c>
    </row>
    <row r="184" spans="1:16" s="13" customFormat="1" ht="15.75" x14ac:dyDescent="0.25">
      <c r="A184" s="88" t="str">
        <f>'1.1'!A184</f>
        <v>MB197771</v>
      </c>
      <c r="B184" s="118" t="str">
        <f>'1.1'!B184</f>
        <v>THUMMAGINJALA HIMA VARSHA THARAGA</v>
      </c>
      <c r="C184" s="23">
        <v>5</v>
      </c>
      <c r="D184" s="23">
        <v>4</v>
      </c>
      <c r="E184" s="23">
        <v>3</v>
      </c>
      <c r="F184" s="23">
        <v>5</v>
      </c>
      <c r="G184" s="23">
        <v>3</v>
      </c>
      <c r="H184" s="23"/>
      <c r="I184" s="23"/>
      <c r="J184" s="23">
        <v>9</v>
      </c>
      <c r="K184" s="23">
        <v>7</v>
      </c>
      <c r="L184" s="23"/>
      <c r="M184" s="23">
        <v>7</v>
      </c>
      <c r="N184" s="23">
        <v>9</v>
      </c>
      <c r="O184" s="119">
        <v>48</v>
      </c>
      <c r="P184" s="26">
        <f t="shared" si="3"/>
        <v>52</v>
      </c>
    </row>
    <row r="185" spans="1:16" s="13" customFormat="1" ht="15.75" x14ac:dyDescent="0.25">
      <c r="A185" s="88" t="str">
        <f>'1.1'!A185</f>
        <v>MB197772</v>
      </c>
      <c r="B185" s="118" t="str">
        <f>'1.1'!B185</f>
        <v>UDAYARAVIKANTH K V</v>
      </c>
      <c r="C185" s="23"/>
      <c r="D185" s="23">
        <v>4</v>
      </c>
      <c r="E185" s="23">
        <v>3</v>
      </c>
      <c r="F185" s="23">
        <v>5</v>
      </c>
      <c r="G185" s="23">
        <v>4</v>
      </c>
      <c r="H185" s="23"/>
      <c r="I185" s="23"/>
      <c r="J185" s="23">
        <v>7</v>
      </c>
      <c r="K185" s="23"/>
      <c r="L185" s="23">
        <v>7</v>
      </c>
      <c r="M185" s="23">
        <v>7</v>
      </c>
      <c r="N185" s="23">
        <v>9</v>
      </c>
      <c r="O185" s="119">
        <v>39</v>
      </c>
      <c r="P185" s="26">
        <f t="shared" si="3"/>
        <v>46</v>
      </c>
    </row>
    <row r="186" spans="1:16" s="13" customFormat="1" ht="15.75" x14ac:dyDescent="0.25">
      <c r="A186" s="88" t="str">
        <f>'1.1'!A186</f>
        <v>MB197773</v>
      </c>
      <c r="B186" s="118" t="str">
        <f>'1.1'!B186</f>
        <v>VANDANA BEEJADI VENKATESHA</v>
      </c>
      <c r="C186" s="23"/>
      <c r="D186" s="23">
        <v>4</v>
      </c>
      <c r="E186" s="23"/>
      <c r="F186" s="23">
        <v>2</v>
      </c>
      <c r="G186" s="23">
        <v>3</v>
      </c>
      <c r="H186" s="23">
        <v>5</v>
      </c>
      <c r="I186" s="23"/>
      <c r="J186" s="23">
        <v>7</v>
      </c>
      <c r="K186" s="23"/>
      <c r="L186" s="23">
        <v>8</v>
      </c>
      <c r="M186" s="23">
        <v>8</v>
      </c>
      <c r="N186" s="23">
        <v>9</v>
      </c>
      <c r="O186" s="119">
        <v>50</v>
      </c>
      <c r="P186" s="26">
        <f t="shared" si="3"/>
        <v>46</v>
      </c>
    </row>
    <row r="187" spans="1:16" s="13" customFormat="1" ht="15.75" x14ac:dyDescent="0.25">
      <c r="A187" s="88" t="str">
        <f>'1.1'!A187</f>
        <v>MB197774</v>
      </c>
      <c r="B187" s="118" t="str">
        <f>'1.1'!B187</f>
        <v>VARSHINI S</v>
      </c>
      <c r="C187" s="23">
        <v>2</v>
      </c>
      <c r="D187" s="23">
        <v>4</v>
      </c>
      <c r="E187" s="23">
        <v>5</v>
      </c>
      <c r="F187" s="23">
        <v>2</v>
      </c>
      <c r="G187" s="23">
        <v>2</v>
      </c>
      <c r="H187" s="23">
        <v>4</v>
      </c>
      <c r="I187" s="23">
        <v>5</v>
      </c>
      <c r="J187" s="23">
        <v>7</v>
      </c>
      <c r="K187" s="23">
        <v>9</v>
      </c>
      <c r="L187" s="23">
        <v>8</v>
      </c>
      <c r="M187" s="23">
        <v>9</v>
      </c>
      <c r="N187" s="23">
        <v>13</v>
      </c>
      <c r="O187" s="119">
        <v>49</v>
      </c>
      <c r="P187" s="26">
        <f t="shared" si="3"/>
        <v>70</v>
      </c>
    </row>
    <row r="188" spans="1:16" s="13" customFormat="1" ht="15.75" x14ac:dyDescent="0.25">
      <c r="A188" s="88" t="str">
        <f>'1.1'!A188</f>
        <v>MB197775</v>
      </c>
      <c r="B188" s="118" t="str">
        <f>'1.1'!B188</f>
        <v>VASAVI V</v>
      </c>
      <c r="C188" s="23">
        <v>2</v>
      </c>
      <c r="D188" s="23">
        <v>1</v>
      </c>
      <c r="E188" s="23">
        <v>5</v>
      </c>
      <c r="F188" s="23">
        <v>3</v>
      </c>
      <c r="G188" s="23">
        <v>5</v>
      </c>
      <c r="H188" s="23">
        <v>4</v>
      </c>
      <c r="I188" s="23">
        <v>5</v>
      </c>
      <c r="J188" s="23"/>
      <c r="K188" s="23">
        <v>7</v>
      </c>
      <c r="L188" s="23">
        <v>8</v>
      </c>
      <c r="M188" s="23">
        <v>8</v>
      </c>
      <c r="N188" s="23">
        <v>11</v>
      </c>
      <c r="O188" s="119">
        <v>50</v>
      </c>
      <c r="P188" s="26">
        <f t="shared" si="3"/>
        <v>59</v>
      </c>
    </row>
    <row r="189" spans="1:16" s="13" customFormat="1" ht="15.75" x14ac:dyDescent="0.25">
      <c r="A189" s="88" t="str">
        <f>'1.1'!A189</f>
        <v>MB197776</v>
      </c>
      <c r="B189" s="118" t="str">
        <f>'1.1'!B189</f>
        <v>VIDYA V T</v>
      </c>
      <c r="C189" s="23"/>
      <c r="D189" s="23">
        <v>4</v>
      </c>
      <c r="E189" s="23"/>
      <c r="F189" s="23"/>
      <c r="G189" s="23">
        <v>3</v>
      </c>
      <c r="H189" s="23">
        <v>2</v>
      </c>
      <c r="I189" s="23">
        <v>3</v>
      </c>
      <c r="J189" s="23">
        <v>3</v>
      </c>
      <c r="K189" s="23">
        <v>8</v>
      </c>
      <c r="L189" s="23">
        <v>7</v>
      </c>
      <c r="M189" s="23">
        <v>9</v>
      </c>
      <c r="N189" s="23">
        <v>10</v>
      </c>
      <c r="O189" s="119">
        <v>46</v>
      </c>
      <c r="P189" s="26">
        <f t="shared" si="3"/>
        <v>49</v>
      </c>
    </row>
    <row r="190" spans="1:16" s="13" customFormat="1" ht="15.75" x14ac:dyDescent="0.25">
      <c r="A190" s="88" t="str">
        <f>'1.1'!A190</f>
        <v>MB197777</v>
      </c>
      <c r="B190" s="118" t="str">
        <f>'1.1'!B190</f>
        <v>VIGNESH V KAMATH</v>
      </c>
      <c r="C190" s="23">
        <v>4</v>
      </c>
      <c r="D190" s="23"/>
      <c r="E190" s="23">
        <v>5</v>
      </c>
      <c r="F190" s="23"/>
      <c r="G190" s="23">
        <v>5</v>
      </c>
      <c r="H190" s="23">
        <v>5</v>
      </c>
      <c r="I190" s="23">
        <v>5</v>
      </c>
      <c r="J190" s="23">
        <v>8</v>
      </c>
      <c r="K190" s="23"/>
      <c r="L190" s="23">
        <v>9</v>
      </c>
      <c r="M190" s="23">
        <v>8</v>
      </c>
      <c r="N190" s="23">
        <v>8</v>
      </c>
      <c r="O190" s="119">
        <v>39</v>
      </c>
      <c r="P190" s="26">
        <f t="shared" si="3"/>
        <v>57</v>
      </c>
    </row>
    <row r="191" spans="1:16" s="13" customFormat="1" ht="15.75" x14ac:dyDescent="0.25">
      <c r="A191" s="88" t="str">
        <f>'1.1'!A191</f>
        <v>MB197778</v>
      </c>
      <c r="B191" s="118" t="str">
        <f>'1.1'!B191</f>
        <v>VIKRAM RATHOD</v>
      </c>
      <c r="C191" s="23">
        <v>4</v>
      </c>
      <c r="D191" s="23">
        <v>4</v>
      </c>
      <c r="E191" s="23"/>
      <c r="F191" s="23">
        <v>4</v>
      </c>
      <c r="G191" s="23"/>
      <c r="H191" s="23">
        <v>4</v>
      </c>
      <c r="I191" s="23"/>
      <c r="J191" s="23">
        <v>9</v>
      </c>
      <c r="K191" s="23"/>
      <c r="L191" s="23"/>
      <c r="M191" s="23">
        <v>8</v>
      </c>
      <c r="N191" s="23">
        <v>12</v>
      </c>
      <c r="O191" s="119">
        <v>40</v>
      </c>
      <c r="P191" s="26">
        <f t="shared" si="3"/>
        <v>45</v>
      </c>
    </row>
    <row r="192" spans="1:16" s="13" customFormat="1" ht="15.75" x14ac:dyDescent="0.25">
      <c r="A192" s="88" t="str">
        <f>'1.1'!A192</f>
        <v>MB197779</v>
      </c>
      <c r="B192" s="118" t="str">
        <f>'1.1'!B192</f>
        <v>VIVEKA R</v>
      </c>
      <c r="C192" s="23"/>
      <c r="D192" s="23"/>
      <c r="E192" s="23">
        <v>5</v>
      </c>
      <c r="F192" s="23">
        <v>5</v>
      </c>
      <c r="G192" s="23">
        <v>4</v>
      </c>
      <c r="H192" s="23"/>
      <c r="I192" s="23">
        <v>4</v>
      </c>
      <c r="J192" s="23">
        <v>7</v>
      </c>
      <c r="K192" s="23">
        <v>8</v>
      </c>
      <c r="L192" s="23">
        <v>8</v>
      </c>
      <c r="M192" s="23"/>
      <c r="N192" s="23">
        <v>11</v>
      </c>
      <c r="O192" s="119">
        <v>34</v>
      </c>
      <c r="P192" s="26">
        <f t="shared" si="3"/>
        <v>52</v>
      </c>
    </row>
    <row r="193" spans="1:16" s="13" customFormat="1" ht="15.75" x14ac:dyDescent="0.25">
      <c r="A193" s="88" t="str">
        <f>'1.1'!A193</f>
        <v>MB197780</v>
      </c>
      <c r="B193" s="118" t="str">
        <f>'1.1'!B193</f>
        <v>YASHASWINI HK</v>
      </c>
      <c r="C193" s="23"/>
      <c r="D193" s="23">
        <v>4</v>
      </c>
      <c r="E193" s="23">
        <v>4</v>
      </c>
      <c r="F193" s="23">
        <v>3</v>
      </c>
      <c r="G193" s="23"/>
      <c r="H193" s="23"/>
      <c r="I193" s="23">
        <v>5</v>
      </c>
      <c r="J193" s="23"/>
      <c r="K193" s="23">
        <v>8</v>
      </c>
      <c r="L193" s="23">
        <v>8</v>
      </c>
      <c r="M193" s="23">
        <v>9</v>
      </c>
      <c r="N193" s="23"/>
      <c r="O193" s="119">
        <v>47</v>
      </c>
      <c r="P193" s="26">
        <f t="shared" si="3"/>
        <v>41</v>
      </c>
    </row>
    <row r="194" spans="1:16" s="13" customFormat="1" ht="15.75" x14ac:dyDescent="0.25">
      <c r="A194" s="160" t="s">
        <v>48</v>
      </c>
      <c r="B194" s="161"/>
      <c r="C194" s="34">
        <f t="shared" ref="C194:N194" si="4">COUNTA(C15:C193)</f>
        <v>127</v>
      </c>
      <c r="D194" s="35">
        <f t="shared" si="4"/>
        <v>113</v>
      </c>
      <c r="E194" s="35">
        <f t="shared" si="4"/>
        <v>130</v>
      </c>
      <c r="F194" s="35">
        <f t="shared" si="4"/>
        <v>125</v>
      </c>
      <c r="G194" s="35">
        <f t="shared" si="4"/>
        <v>126</v>
      </c>
      <c r="H194" s="35">
        <f t="shared" si="4"/>
        <v>118</v>
      </c>
      <c r="I194" s="35">
        <f t="shared" si="4"/>
        <v>123</v>
      </c>
      <c r="J194" s="35">
        <f t="shared" si="4"/>
        <v>130</v>
      </c>
      <c r="K194" s="35">
        <f t="shared" si="4"/>
        <v>141</v>
      </c>
      <c r="L194" s="35">
        <f t="shared" si="4"/>
        <v>130</v>
      </c>
      <c r="M194" s="35">
        <f t="shared" si="4"/>
        <v>140</v>
      </c>
      <c r="N194" s="35">
        <f t="shared" si="4"/>
        <v>167</v>
      </c>
      <c r="O194" s="36">
        <f>COUNT(O15:O193)</f>
        <v>178</v>
      </c>
      <c r="P194" s="26"/>
    </row>
    <row r="195" spans="1:16" s="13" customFormat="1" ht="15.75" x14ac:dyDescent="0.25">
      <c r="A195" s="143" t="s">
        <v>4</v>
      </c>
      <c r="B195" s="144"/>
      <c r="C195" s="47">
        <f t="shared" ref="C195:O195" si="5">COUNTIF(C15:C193,"&gt;"&amp;C14)</f>
        <v>62</v>
      </c>
      <c r="D195" s="48">
        <f t="shared" si="5"/>
        <v>58</v>
      </c>
      <c r="E195" s="48">
        <f t="shared" si="5"/>
        <v>67</v>
      </c>
      <c r="F195" s="48">
        <f t="shared" si="5"/>
        <v>72</v>
      </c>
      <c r="G195" s="48">
        <f t="shared" si="5"/>
        <v>73</v>
      </c>
      <c r="H195" s="48">
        <f t="shared" si="5"/>
        <v>66</v>
      </c>
      <c r="I195" s="48">
        <f t="shared" si="5"/>
        <v>68</v>
      </c>
      <c r="J195" s="48">
        <f t="shared" si="5"/>
        <v>122</v>
      </c>
      <c r="K195" s="48">
        <f t="shared" si="5"/>
        <v>133</v>
      </c>
      <c r="L195" s="48">
        <f t="shared" si="5"/>
        <v>123</v>
      </c>
      <c r="M195" s="48">
        <f t="shared" si="5"/>
        <v>139</v>
      </c>
      <c r="N195" s="48">
        <f t="shared" si="5"/>
        <v>95</v>
      </c>
      <c r="O195" s="27">
        <f t="shared" si="5"/>
        <v>178</v>
      </c>
      <c r="P195" s="26"/>
    </row>
    <row r="196" spans="1:16" s="13" customFormat="1" ht="15.75" x14ac:dyDescent="0.25">
      <c r="A196" s="143" t="s">
        <v>53</v>
      </c>
      <c r="B196" s="144"/>
      <c r="C196" s="47">
        <f t="shared" ref="C196:N196" si="6">ROUND(C195*100/C194,0)</f>
        <v>49</v>
      </c>
      <c r="D196" s="47">
        <f t="shared" si="6"/>
        <v>51</v>
      </c>
      <c r="E196" s="48">
        <f t="shared" si="6"/>
        <v>52</v>
      </c>
      <c r="F196" s="48">
        <f t="shared" si="6"/>
        <v>58</v>
      </c>
      <c r="G196" s="48">
        <f t="shared" si="6"/>
        <v>58</v>
      </c>
      <c r="H196" s="48">
        <f t="shared" si="6"/>
        <v>56</v>
      </c>
      <c r="I196" s="48">
        <f t="shared" si="6"/>
        <v>55</v>
      </c>
      <c r="J196" s="48">
        <f t="shared" si="6"/>
        <v>94</v>
      </c>
      <c r="K196" s="48">
        <f t="shared" si="6"/>
        <v>94</v>
      </c>
      <c r="L196" s="48">
        <f t="shared" si="6"/>
        <v>95</v>
      </c>
      <c r="M196" s="48">
        <f t="shared" si="6"/>
        <v>99</v>
      </c>
      <c r="N196" s="48">
        <f t="shared" si="6"/>
        <v>57</v>
      </c>
      <c r="O196" s="27">
        <f>ROUND(O195*100/O194,0)</f>
        <v>100</v>
      </c>
      <c r="P196" s="26"/>
    </row>
    <row r="197" spans="1:16" s="13" customFormat="1" x14ac:dyDescent="0.25">
      <c r="A197" s="147" t="s">
        <v>14</v>
      </c>
      <c r="B197" s="148"/>
      <c r="C197" s="47" t="str">
        <f>IF(C196&gt;=80,"3",IF(C196&gt;=70,"2",IF(C196&gt;=60,"1","-")))</f>
        <v>-</v>
      </c>
      <c r="D197" s="48" t="str">
        <f t="shared" ref="D197:O197" si="7">IF(D196&gt;=80,"3",IF(D196&gt;=70,"2",IF(D196&gt;=60,"1","-")))</f>
        <v>-</v>
      </c>
      <c r="E197" s="48" t="str">
        <f t="shared" si="7"/>
        <v>-</v>
      </c>
      <c r="F197" s="48" t="str">
        <f t="shared" si="7"/>
        <v>-</v>
      </c>
      <c r="G197" s="48" t="str">
        <f t="shared" si="7"/>
        <v>-</v>
      </c>
      <c r="H197" s="48" t="str">
        <f t="shared" si="7"/>
        <v>-</v>
      </c>
      <c r="I197" s="48" t="str">
        <f t="shared" si="7"/>
        <v>-</v>
      </c>
      <c r="J197" s="48" t="str">
        <f t="shared" si="7"/>
        <v>3</v>
      </c>
      <c r="K197" s="48" t="str">
        <f t="shared" si="7"/>
        <v>3</v>
      </c>
      <c r="L197" s="48" t="str">
        <f t="shared" si="7"/>
        <v>3</v>
      </c>
      <c r="M197" s="48" t="str">
        <f t="shared" si="7"/>
        <v>3</v>
      </c>
      <c r="N197" s="48" t="str">
        <f t="shared" si="7"/>
        <v>-</v>
      </c>
      <c r="O197" s="27" t="str">
        <f t="shared" si="7"/>
        <v>3</v>
      </c>
      <c r="P197" s="26"/>
    </row>
    <row r="198" spans="1:16" s="13" customFormat="1" x14ac:dyDescent="0.25">
      <c r="A198" s="9"/>
      <c r="B198" s="9"/>
      <c r="C198" s="22" t="s">
        <v>0</v>
      </c>
      <c r="D198" s="22" t="s">
        <v>1</v>
      </c>
      <c r="E198" s="22" t="s">
        <v>59</v>
      </c>
      <c r="F198" s="22" t="s">
        <v>3</v>
      </c>
      <c r="G198" s="22" t="s">
        <v>3</v>
      </c>
      <c r="H198" s="22" t="s">
        <v>0</v>
      </c>
      <c r="I198" s="22" t="s">
        <v>1</v>
      </c>
      <c r="J198" s="22" t="s">
        <v>2</v>
      </c>
      <c r="K198" s="22" t="s">
        <v>3</v>
      </c>
      <c r="L198" s="22" t="s">
        <v>59</v>
      </c>
      <c r="M198" s="22" t="s">
        <v>0</v>
      </c>
      <c r="N198" s="22" t="s">
        <v>1</v>
      </c>
      <c r="P198" s="10"/>
    </row>
    <row r="199" spans="1:16" s="13" customFormat="1" ht="18.75" x14ac:dyDescent="0.3">
      <c r="A199" s="9"/>
      <c r="B199" s="9"/>
      <c r="C199" s="10"/>
      <c r="D199" s="10"/>
      <c r="E199" s="11"/>
      <c r="F199" s="162"/>
      <c r="G199" s="159"/>
      <c r="H199" s="163" t="s">
        <v>15</v>
      </c>
      <c r="I199" s="163"/>
      <c r="J199" s="14" t="s">
        <v>18</v>
      </c>
      <c r="K199" s="14"/>
      <c r="L199" s="15"/>
      <c r="M199" s="15"/>
      <c r="N199" s="16"/>
      <c r="P199" s="10"/>
    </row>
    <row r="200" spans="1:16" s="13" customFormat="1" ht="20.25" x14ac:dyDescent="0.3">
      <c r="A200" s="9"/>
      <c r="B200" s="9"/>
      <c r="C200" s="17"/>
      <c r="D200" s="18"/>
      <c r="E200" s="12"/>
      <c r="F200" s="158" t="s">
        <v>16</v>
      </c>
      <c r="G200" s="159"/>
      <c r="H200" s="19" t="s">
        <v>35</v>
      </c>
      <c r="I200" s="19" t="s">
        <v>14</v>
      </c>
      <c r="J200" s="19" t="s">
        <v>35</v>
      </c>
      <c r="K200" s="19" t="s">
        <v>14</v>
      </c>
      <c r="L200" s="20"/>
      <c r="M200" s="20"/>
      <c r="N200" s="17"/>
      <c r="P200" s="10"/>
    </row>
    <row r="201" spans="1:16" s="13" customFormat="1" ht="20.25" x14ac:dyDescent="0.3">
      <c r="A201" s="9"/>
      <c r="B201" s="9"/>
      <c r="C201" s="17"/>
      <c r="D201" s="17"/>
      <c r="E201" s="12"/>
      <c r="F201" s="158" t="s">
        <v>31</v>
      </c>
      <c r="G201" s="159"/>
      <c r="H201" s="22">
        <f>AVERAGE(C196,H196,M196)</f>
        <v>68</v>
      </c>
      <c r="I201" s="48" t="str">
        <f>IF(H201&gt;=80,"3",IF(H201&gt;=70,"2",IF(H201&gt;=60,"1",IF(H201&lt;59,"-"))))</f>
        <v>1</v>
      </c>
      <c r="J201" s="48">
        <f>(H201*0.3)+($O$196*0.7)</f>
        <v>90.4</v>
      </c>
      <c r="K201" s="48" t="str">
        <f>IF(J201&gt;=80,"3",IF(J201&gt;=70,"2",IF(J201&gt;=60,"1",IF(J201&lt;59,"-"))))</f>
        <v>3</v>
      </c>
      <c r="L201" s="21"/>
      <c r="M201" s="21"/>
      <c r="N201" s="17"/>
      <c r="P201" s="10"/>
    </row>
    <row r="202" spans="1:16" s="13" customFormat="1" ht="20.25" x14ac:dyDescent="0.3">
      <c r="A202" s="9"/>
      <c r="B202" s="9"/>
      <c r="C202" s="10"/>
      <c r="D202" s="10"/>
      <c r="E202" s="11"/>
      <c r="F202" s="158" t="s">
        <v>32</v>
      </c>
      <c r="G202" s="159"/>
      <c r="H202" s="22">
        <f>AVERAGE(D196,I196,N196)</f>
        <v>54.333333333333336</v>
      </c>
      <c r="I202" s="48" t="str">
        <f t="shared" ref="I202:I205" si="8">IF(H202&gt;=80,"3",IF(H202&gt;=70,"2",IF(H202&gt;=60,"1",IF(H202&lt;59,"-"))))</f>
        <v>-</v>
      </c>
      <c r="J202" s="48">
        <f t="shared" ref="J202:J205" si="9">(H202*0.3)+($O$196*0.7)</f>
        <v>86.3</v>
      </c>
      <c r="K202" s="48" t="str">
        <f>IF(J202&gt;=80,"3",IF(J202&gt;=70,"2",IF(J202&gt;=60,"1",IF(J202&lt;59,"-"))))</f>
        <v>3</v>
      </c>
      <c r="L202" s="21"/>
      <c r="M202" s="21"/>
      <c r="N202" s="17"/>
      <c r="P202" s="10"/>
    </row>
    <row r="203" spans="1:16" s="13" customFormat="1" ht="20.25" x14ac:dyDescent="0.3">
      <c r="A203" s="9"/>
      <c r="B203" s="9"/>
      <c r="C203" s="10"/>
      <c r="D203" s="10"/>
      <c r="E203" s="11"/>
      <c r="F203" s="158" t="s">
        <v>33</v>
      </c>
      <c r="G203" s="159"/>
      <c r="H203" s="22">
        <f>AVERAGE(J196)</f>
        <v>94</v>
      </c>
      <c r="I203" s="48" t="str">
        <f t="shared" si="8"/>
        <v>3</v>
      </c>
      <c r="J203" s="48">
        <f t="shared" si="9"/>
        <v>98.2</v>
      </c>
      <c r="K203" s="48" t="str">
        <f>IF(J203&gt;=80,"3",IF(J203&gt;=70,"2",IF(J203&gt;=60,"1",IF(J203&lt;59,"-"))))</f>
        <v>3</v>
      </c>
      <c r="L203" s="21"/>
      <c r="M203" s="21"/>
      <c r="N203" s="17"/>
      <c r="P203" s="10"/>
    </row>
    <row r="204" spans="1:16" s="13" customFormat="1" ht="20.25" x14ac:dyDescent="0.3">
      <c r="A204" s="9"/>
      <c r="B204" s="9"/>
      <c r="C204" s="10"/>
      <c r="D204" s="10"/>
      <c r="E204" s="11"/>
      <c r="F204" s="158" t="s">
        <v>34</v>
      </c>
      <c r="G204" s="159"/>
      <c r="H204" s="22">
        <f>AVERAGE(F196,K196,G196)</f>
        <v>70</v>
      </c>
      <c r="I204" s="48" t="str">
        <f t="shared" si="8"/>
        <v>2</v>
      </c>
      <c r="J204" s="48">
        <f t="shared" si="9"/>
        <v>91</v>
      </c>
      <c r="K204" s="48" t="str">
        <f>IF(J204&gt;=80,"3",IF(J204&gt;=70,"2",IF(J204&gt;=60,"1",IF(J204&lt;59,"-"))))</f>
        <v>3</v>
      </c>
      <c r="L204" s="21"/>
      <c r="M204" s="21"/>
      <c r="N204" s="17"/>
      <c r="P204" s="10"/>
    </row>
    <row r="205" spans="1:16" s="13" customFormat="1" ht="20.25" x14ac:dyDescent="0.3">
      <c r="A205" s="9"/>
      <c r="B205" s="9"/>
      <c r="C205" s="10"/>
      <c r="D205" s="10"/>
      <c r="E205" s="11"/>
      <c r="F205" s="158" t="s">
        <v>60</v>
      </c>
      <c r="G205" s="159"/>
      <c r="H205" s="22">
        <f>AVERAGE(L196,E196)</f>
        <v>73.5</v>
      </c>
      <c r="I205" s="48" t="str">
        <f t="shared" si="8"/>
        <v>2</v>
      </c>
      <c r="J205" s="48">
        <f t="shared" si="9"/>
        <v>92.05</v>
      </c>
      <c r="K205" s="48" t="str">
        <f>IF(J205&gt;=80,"3",IF(J205&gt;=70,"2",IF(J205&gt;=60,"1",IF(J205&lt;59,"-"))))</f>
        <v>3</v>
      </c>
      <c r="L205" s="21"/>
      <c r="M205" s="21"/>
      <c r="N205" s="17"/>
      <c r="P205" s="10"/>
    </row>
    <row r="206" spans="1:16" s="13" customFormat="1" x14ac:dyDescent="0.25">
      <c r="A206" s="9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P206" s="10"/>
    </row>
  </sheetData>
  <mergeCells count="32">
    <mergeCell ref="C9:N9"/>
    <mergeCell ref="A1:P1"/>
    <mergeCell ref="A2:P2"/>
    <mergeCell ref="A3:P3"/>
    <mergeCell ref="A4:P4"/>
    <mergeCell ref="A5:B5"/>
    <mergeCell ref="I5:K5"/>
    <mergeCell ref="L5:M5"/>
    <mergeCell ref="N5:O5"/>
    <mergeCell ref="C6:G6"/>
    <mergeCell ref="H6:L6"/>
    <mergeCell ref="M6:P6"/>
    <mergeCell ref="C8:N8"/>
    <mergeCell ref="C5:G5"/>
    <mergeCell ref="H199:I199"/>
    <mergeCell ref="A10:B10"/>
    <mergeCell ref="C10:I10"/>
    <mergeCell ref="J10:M10"/>
    <mergeCell ref="A11:B11"/>
    <mergeCell ref="A12:B12"/>
    <mergeCell ref="A13:B13"/>
    <mergeCell ref="F205:G205"/>
    <mergeCell ref="A194:B194"/>
    <mergeCell ref="A195:B195"/>
    <mergeCell ref="A196:B196"/>
    <mergeCell ref="A197:B197"/>
    <mergeCell ref="F199:G199"/>
    <mergeCell ref="F200:G200"/>
    <mergeCell ref="F201:G201"/>
    <mergeCell ref="F202:G202"/>
    <mergeCell ref="F203:G203"/>
    <mergeCell ref="F204:G204"/>
  </mergeCells>
  <pageMargins left="0.7" right="0.7" top="0.75" bottom="0.75" header="0.3" footer="0.3"/>
  <pageSetup orientation="portrait" horizontalDpi="30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I7" sqref="I7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16384" width="9.140625" style="5"/>
  </cols>
  <sheetData>
    <row r="1" spans="1:13" ht="28.5" customHeight="1" x14ac:dyDescent="0.3">
      <c r="A1" s="135" t="s">
        <v>448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3" spans="1:13" x14ac:dyDescent="0.25">
      <c r="C3" s="74"/>
      <c r="D3" s="74" t="s">
        <v>15</v>
      </c>
      <c r="E3" s="74"/>
      <c r="F3" s="74" t="s">
        <v>18</v>
      </c>
      <c r="G3" s="74"/>
    </row>
    <row r="4" spans="1:13" x14ac:dyDescent="0.25">
      <c r="C4" s="75" t="s">
        <v>16</v>
      </c>
      <c r="D4" s="74" t="s">
        <v>17</v>
      </c>
      <c r="E4" s="74" t="s">
        <v>14</v>
      </c>
      <c r="F4" s="74" t="s">
        <v>17</v>
      </c>
      <c r="G4" s="74" t="s">
        <v>14</v>
      </c>
    </row>
    <row r="5" spans="1:13" x14ac:dyDescent="0.25">
      <c r="C5" s="75" t="s">
        <v>0</v>
      </c>
      <c r="D5" s="29">
        <f>'1.7'!H201</f>
        <v>68</v>
      </c>
      <c r="E5" s="29" t="str">
        <f>'1.7'!I201</f>
        <v>1</v>
      </c>
      <c r="F5" s="29">
        <f>'1.7'!J201</f>
        <v>90.4</v>
      </c>
      <c r="G5" s="29" t="str">
        <f>'1.7'!K201</f>
        <v>3</v>
      </c>
    </row>
    <row r="6" spans="1:13" x14ac:dyDescent="0.25">
      <c r="C6" s="75" t="s">
        <v>1</v>
      </c>
      <c r="D6" s="29">
        <f>'1.7'!H202</f>
        <v>54.333333333333336</v>
      </c>
      <c r="E6" s="29" t="str">
        <f>'1.7'!I202</f>
        <v>-</v>
      </c>
      <c r="F6" s="29">
        <f>'1.7'!J202</f>
        <v>86.3</v>
      </c>
      <c r="G6" s="29" t="str">
        <f>'1.7'!K202</f>
        <v>3</v>
      </c>
    </row>
    <row r="7" spans="1:13" x14ac:dyDescent="0.25">
      <c r="C7" s="75" t="s">
        <v>2</v>
      </c>
      <c r="D7" s="29">
        <f>'1.7'!H203</f>
        <v>94</v>
      </c>
      <c r="E7" s="29" t="str">
        <f>'1.7'!I203</f>
        <v>3</v>
      </c>
      <c r="F7" s="29">
        <f>'1.7'!J203</f>
        <v>98.2</v>
      </c>
      <c r="G7" s="29" t="str">
        <f>'1.7'!K203</f>
        <v>3</v>
      </c>
    </row>
    <row r="8" spans="1:13" x14ac:dyDescent="0.25">
      <c r="C8" s="75" t="s">
        <v>3</v>
      </c>
      <c r="D8" s="29">
        <f>'1.7'!H204</f>
        <v>70</v>
      </c>
      <c r="E8" s="29" t="str">
        <f>'1.7'!I204</f>
        <v>2</v>
      </c>
      <c r="F8" s="29">
        <f>'1.7'!J204</f>
        <v>91</v>
      </c>
      <c r="G8" s="29" t="str">
        <f>'1.7'!K204</f>
        <v>3</v>
      </c>
    </row>
    <row r="9" spans="1:13" x14ac:dyDescent="0.25">
      <c r="C9" s="75" t="s">
        <v>59</v>
      </c>
      <c r="D9" s="29">
        <f>'1.7'!H205</f>
        <v>73.5</v>
      </c>
      <c r="E9" s="29" t="str">
        <f>'1.7'!I205</f>
        <v>2</v>
      </c>
      <c r="F9" s="29">
        <f>'1.7'!J205</f>
        <v>92.05</v>
      </c>
      <c r="G9" s="29" t="str">
        <f>'1.7'!K205</f>
        <v>3</v>
      </c>
    </row>
    <row r="13" spans="1:13" x14ac:dyDescent="0.25">
      <c r="B13" s="76"/>
      <c r="C13" s="77" t="s">
        <v>6</v>
      </c>
      <c r="D13" s="77" t="s">
        <v>7</v>
      </c>
      <c r="E13" s="77" t="s">
        <v>5</v>
      </c>
      <c r="F13" s="77" t="s">
        <v>12</v>
      </c>
      <c r="G13" s="77" t="s">
        <v>13</v>
      </c>
      <c r="H13" s="77" t="s">
        <v>49</v>
      </c>
      <c r="I13" s="77" t="s">
        <v>50</v>
      </c>
      <c r="J13" s="77" t="s">
        <v>51</v>
      </c>
      <c r="K13" s="77" t="s">
        <v>52</v>
      </c>
      <c r="L13" s="89" t="s">
        <v>67</v>
      </c>
      <c r="M13" s="89" t="s">
        <v>68</v>
      </c>
    </row>
    <row r="14" spans="1:13" x14ac:dyDescent="0.25">
      <c r="B14" s="77" t="s">
        <v>8</v>
      </c>
      <c r="C14" s="22">
        <v>3</v>
      </c>
      <c r="D14" s="22">
        <v>2</v>
      </c>
      <c r="E14" s="22">
        <v>2</v>
      </c>
      <c r="F14" s="22">
        <v>3</v>
      </c>
      <c r="G14" s="22">
        <v>3</v>
      </c>
      <c r="H14" s="28">
        <v>3</v>
      </c>
      <c r="I14" s="28">
        <v>2</v>
      </c>
      <c r="J14" s="28">
        <v>1</v>
      </c>
      <c r="K14" s="28">
        <v>1</v>
      </c>
      <c r="L14" s="22">
        <v>2</v>
      </c>
      <c r="M14" s="22">
        <v>1</v>
      </c>
    </row>
    <row r="15" spans="1:13" x14ac:dyDescent="0.25">
      <c r="B15" s="77" t="s">
        <v>9</v>
      </c>
      <c r="C15" s="22">
        <v>3</v>
      </c>
      <c r="D15" s="22">
        <v>3</v>
      </c>
      <c r="E15" s="22">
        <v>3</v>
      </c>
      <c r="F15" s="22">
        <v>3</v>
      </c>
      <c r="G15" s="22">
        <v>3</v>
      </c>
      <c r="H15" s="28">
        <v>3</v>
      </c>
      <c r="I15" s="28">
        <v>3</v>
      </c>
      <c r="J15" s="28">
        <v>1</v>
      </c>
      <c r="K15" s="28">
        <v>1</v>
      </c>
      <c r="L15" s="22">
        <v>1</v>
      </c>
      <c r="M15" s="22"/>
    </row>
    <row r="16" spans="1:13" x14ac:dyDescent="0.25">
      <c r="B16" s="77" t="s">
        <v>10</v>
      </c>
      <c r="C16" s="22">
        <v>3</v>
      </c>
      <c r="D16" s="22">
        <v>3</v>
      </c>
      <c r="E16" s="22">
        <v>3</v>
      </c>
      <c r="F16" s="22">
        <v>3</v>
      </c>
      <c r="G16" s="22">
        <v>3</v>
      </c>
      <c r="H16" s="28">
        <v>3</v>
      </c>
      <c r="I16" s="28">
        <v>2</v>
      </c>
      <c r="J16" s="28">
        <v>1</v>
      </c>
      <c r="K16" s="28">
        <v>1</v>
      </c>
      <c r="L16" s="22"/>
      <c r="M16" s="22"/>
    </row>
    <row r="17" spans="1:13" x14ac:dyDescent="0.25">
      <c r="B17" s="77" t="s">
        <v>11</v>
      </c>
      <c r="C17" s="22">
        <v>3</v>
      </c>
      <c r="D17" s="22">
        <v>3</v>
      </c>
      <c r="E17" s="22">
        <v>3</v>
      </c>
      <c r="F17" s="22">
        <v>3</v>
      </c>
      <c r="G17" s="22">
        <v>3</v>
      </c>
      <c r="H17" s="28">
        <v>3</v>
      </c>
      <c r="I17" s="28">
        <v>2</v>
      </c>
      <c r="J17" s="28">
        <v>1</v>
      </c>
      <c r="K17" s="28">
        <v>1</v>
      </c>
      <c r="L17" s="22">
        <v>3</v>
      </c>
      <c r="M17" s="22">
        <v>3</v>
      </c>
    </row>
    <row r="18" spans="1:13" x14ac:dyDescent="0.25">
      <c r="B18" s="77" t="s">
        <v>58</v>
      </c>
      <c r="C18" s="22">
        <v>3</v>
      </c>
      <c r="D18" s="22">
        <v>3</v>
      </c>
      <c r="E18" s="22">
        <v>3</v>
      </c>
      <c r="F18" s="22">
        <v>1</v>
      </c>
      <c r="G18" s="22">
        <v>3</v>
      </c>
      <c r="H18" s="28">
        <v>3</v>
      </c>
      <c r="I18" s="28">
        <v>2</v>
      </c>
      <c r="J18" s="28">
        <v>1</v>
      </c>
      <c r="K18" s="28">
        <v>1</v>
      </c>
      <c r="L18" s="22">
        <v>1</v>
      </c>
      <c r="M18" s="22">
        <v>3</v>
      </c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40"/>
      <c r="C20" s="40"/>
      <c r="D20" s="40"/>
      <c r="E20" s="40"/>
      <c r="F20" s="40"/>
      <c r="G20" s="40"/>
    </row>
    <row r="21" spans="1:13" x14ac:dyDescent="0.25">
      <c r="B21" s="40"/>
      <c r="C21" s="40"/>
      <c r="D21" s="40"/>
      <c r="E21" s="40"/>
      <c r="F21" s="40"/>
      <c r="G21" s="40"/>
    </row>
    <row r="22" spans="1:13" x14ac:dyDescent="0.25">
      <c r="A22" s="156" t="s">
        <v>29</v>
      </c>
      <c r="B22" s="156"/>
      <c r="C22" s="153" t="s">
        <v>6</v>
      </c>
      <c r="D22" s="153" t="s">
        <v>7</v>
      </c>
      <c r="E22" s="153" t="s">
        <v>5</v>
      </c>
      <c r="F22" s="153" t="s">
        <v>12</v>
      </c>
      <c r="G22" s="153" t="s">
        <v>13</v>
      </c>
      <c r="H22" s="153" t="s">
        <v>49</v>
      </c>
      <c r="I22" s="153" t="s">
        <v>50</v>
      </c>
      <c r="J22" s="153" t="s">
        <v>51</v>
      </c>
      <c r="K22" s="153" t="s">
        <v>52</v>
      </c>
      <c r="L22" s="153" t="s">
        <v>67</v>
      </c>
      <c r="M22" s="153" t="s">
        <v>68</v>
      </c>
    </row>
    <row r="23" spans="1:13" x14ac:dyDescent="0.25">
      <c r="A23" s="155" t="s">
        <v>28</v>
      </c>
      <c r="B23" s="155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</row>
    <row r="24" spans="1:13" x14ac:dyDescent="0.25">
      <c r="A24" s="77" t="s">
        <v>8</v>
      </c>
      <c r="B24" s="24">
        <f>F5</f>
        <v>90.4</v>
      </c>
      <c r="C24" s="82">
        <f>C14*$B$24/3</f>
        <v>90.40000000000002</v>
      </c>
      <c r="D24" s="82">
        <f>D14*$B$24/3</f>
        <v>60.266666666666673</v>
      </c>
      <c r="E24" s="82">
        <f t="shared" ref="E24:M24" si="0">E14*$B$24/3</f>
        <v>60.266666666666673</v>
      </c>
      <c r="F24" s="82">
        <f t="shared" si="0"/>
        <v>90.40000000000002</v>
      </c>
      <c r="G24" s="82">
        <f t="shared" si="0"/>
        <v>90.40000000000002</v>
      </c>
      <c r="H24" s="82">
        <f t="shared" si="0"/>
        <v>90.40000000000002</v>
      </c>
      <c r="I24" s="82">
        <f t="shared" si="0"/>
        <v>60.266666666666673</v>
      </c>
      <c r="J24" s="82">
        <f t="shared" si="0"/>
        <v>30.133333333333336</v>
      </c>
      <c r="K24" s="82">
        <f t="shared" si="0"/>
        <v>30.133333333333336</v>
      </c>
      <c r="L24" s="82">
        <f t="shared" si="0"/>
        <v>60.266666666666673</v>
      </c>
      <c r="M24" s="82">
        <f t="shared" si="0"/>
        <v>30.133333333333336</v>
      </c>
    </row>
    <row r="25" spans="1:13" x14ac:dyDescent="0.25">
      <c r="A25" s="77" t="s">
        <v>9</v>
      </c>
      <c r="B25" s="24">
        <f t="shared" ref="B25:B28" si="1">F6</f>
        <v>86.3</v>
      </c>
      <c r="C25" s="82">
        <f t="shared" ref="C25:M25" si="2">C15*$B$25/3</f>
        <v>86.3</v>
      </c>
      <c r="D25" s="82">
        <f t="shared" si="2"/>
        <v>86.3</v>
      </c>
      <c r="E25" s="82">
        <f t="shared" si="2"/>
        <v>86.3</v>
      </c>
      <c r="F25" s="82">
        <f t="shared" si="2"/>
        <v>86.3</v>
      </c>
      <c r="G25" s="82">
        <f t="shared" si="2"/>
        <v>86.3</v>
      </c>
      <c r="H25" s="82">
        <f t="shared" si="2"/>
        <v>86.3</v>
      </c>
      <c r="I25" s="82">
        <f t="shared" si="2"/>
        <v>86.3</v>
      </c>
      <c r="J25" s="82">
        <f t="shared" si="2"/>
        <v>28.766666666666666</v>
      </c>
      <c r="K25" s="82">
        <f t="shared" si="2"/>
        <v>28.766666666666666</v>
      </c>
      <c r="L25" s="82">
        <f t="shared" si="2"/>
        <v>28.766666666666666</v>
      </c>
      <c r="M25" s="82">
        <f t="shared" si="2"/>
        <v>0</v>
      </c>
    </row>
    <row r="26" spans="1:13" x14ac:dyDescent="0.25">
      <c r="A26" s="77" t="s">
        <v>10</v>
      </c>
      <c r="B26" s="24">
        <f t="shared" si="1"/>
        <v>98.2</v>
      </c>
      <c r="C26" s="82">
        <f t="shared" ref="C26:M26" si="3">C16*$B$26/3</f>
        <v>98.2</v>
      </c>
      <c r="D26" s="82">
        <f t="shared" si="3"/>
        <v>98.2</v>
      </c>
      <c r="E26" s="82">
        <f t="shared" si="3"/>
        <v>98.2</v>
      </c>
      <c r="F26" s="82">
        <f t="shared" si="3"/>
        <v>98.2</v>
      </c>
      <c r="G26" s="82">
        <f t="shared" si="3"/>
        <v>98.2</v>
      </c>
      <c r="H26" s="82">
        <f t="shared" si="3"/>
        <v>98.2</v>
      </c>
      <c r="I26" s="82">
        <f t="shared" si="3"/>
        <v>65.466666666666669</v>
      </c>
      <c r="J26" s="82">
        <f t="shared" si="3"/>
        <v>32.733333333333334</v>
      </c>
      <c r="K26" s="82">
        <f t="shared" si="3"/>
        <v>32.733333333333334</v>
      </c>
      <c r="L26" s="82">
        <f t="shared" si="3"/>
        <v>0</v>
      </c>
      <c r="M26" s="82">
        <f t="shared" si="3"/>
        <v>0</v>
      </c>
    </row>
    <row r="27" spans="1:13" x14ac:dyDescent="0.25">
      <c r="A27" s="77" t="s">
        <v>11</v>
      </c>
      <c r="B27" s="24">
        <f t="shared" si="1"/>
        <v>91</v>
      </c>
      <c r="C27" s="82">
        <f t="shared" ref="C27:M27" si="4">C17*$B$27/3</f>
        <v>91</v>
      </c>
      <c r="D27" s="82">
        <f t="shared" si="4"/>
        <v>91</v>
      </c>
      <c r="E27" s="82">
        <f t="shared" si="4"/>
        <v>91</v>
      </c>
      <c r="F27" s="82">
        <f t="shared" si="4"/>
        <v>91</v>
      </c>
      <c r="G27" s="82">
        <f t="shared" si="4"/>
        <v>91</v>
      </c>
      <c r="H27" s="82">
        <f t="shared" si="4"/>
        <v>91</v>
      </c>
      <c r="I27" s="82">
        <f t="shared" si="4"/>
        <v>60.666666666666664</v>
      </c>
      <c r="J27" s="82">
        <f t="shared" si="4"/>
        <v>30.333333333333332</v>
      </c>
      <c r="K27" s="82">
        <f t="shared" si="4"/>
        <v>30.333333333333332</v>
      </c>
      <c r="L27" s="82">
        <f t="shared" si="4"/>
        <v>91</v>
      </c>
      <c r="M27" s="82">
        <f t="shared" si="4"/>
        <v>91</v>
      </c>
    </row>
    <row r="28" spans="1:13" x14ac:dyDescent="0.25">
      <c r="A28" s="77" t="s">
        <v>58</v>
      </c>
      <c r="B28" s="24">
        <f t="shared" si="1"/>
        <v>92.05</v>
      </c>
      <c r="C28" s="82">
        <f t="shared" ref="C28:M28" si="5">C18*$B$28/3</f>
        <v>92.05</v>
      </c>
      <c r="D28" s="82">
        <f t="shared" si="5"/>
        <v>92.05</v>
      </c>
      <c r="E28" s="82">
        <f t="shared" si="5"/>
        <v>92.05</v>
      </c>
      <c r="F28" s="82">
        <f t="shared" si="5"/>
        <v>30.683333333333334</v>
      </c>
      <c r="G28" s="82">
        <f t="shared" si="5"/>
        <v>92.05</v>
      </c>
      <c r="H28" s="82">
        <f t="shared" si="5"/>
        <v>92.05</v>
      </c>
      <c r="I28" s="82">
        <f t="shared" si="5"/>
        <v>61.366666666666667</v>
      </c>
      <c r="J28" s="82">
        <f t="shared" si="5"/>
        <v>30.683333333333334</v>
      </c>
      <c r="K28" s="82">
        <f t="shared" si="5"/>
        <v>30.683333333333334</v>
      </c>
      <c r="L28" s="82">
        <f t="shared" si="5"/>
        <v>30.683333333333334</v>
      </c>
      <c r="M28" s="82">
        <f t="shared" si="5"/>
        <v>92.05</v>
      </c>
    </row>
    <row r="29" spans="1:13" x14ac:dyDescent="0.25">
      <c r="A29" s="77" t="s">
        <v>30</v>
      </c>
      <c r="B29" s="25"/>
      <c r="C29" s="84">
        <f t="shared" ref="C29:M29" si="6">AVERAGE(C24:C28)</f>
        <v>91.59</v>
      </c>
      <c r="D29" s="84">
        <f t="shared" si="6"/>
        <v>85.563333333333333</v>
      </c>
      <c r="E29" s="84">
        <f t="shared" si="6"/>
        <v>85.563333333333333</v>
      </c>
      <c r="F29" s="84">
        <f t="shared" si="6"/>
        <v>79.316666666666677</v>
      </c>
      <c r="G29" s="84">
        <f t="shared" si="6"/>
        <v>91.59</v>
      </c>
      <c r="H29" s="84">
        <f t="shared" si="6"/>
        <v>91.59</v>
      </c>
      <c r="I29" s="84">
        <f t="shared" si="6"/>
        <v>66.813333333333333</v>
      </c>
      <c r="J29" s="84">
        <f t="shared" si="6"/>
        <v>30.53</v>
      </c>
      <c r="K29" s="84">
        <f t="shared" si="6"/>
        <v>30.53</v>
      </c>
      <c r="L29" s="84">
        <f t="shared" si="6"/>
        <v>42.143333333333331</v>
      </c>
      <c r="M29" s="84">
        <f t="shared" si="6"/>
        <v>42.63666666666667</v>
      </c>
    </row>
    <row r="30" spans="1:13" x14ac:dyDescent="0.25">
      <c r="B30" s="40"/>
      <c r="C30" s="40"/>
      <c r="D30" s="40"/>
      <c r="E30" s="40"/>
      <c r="F30" s="40"/>
      <c r="G30" s="40"/>
    </row>
    <row r="31" spans="1:13" x14ac:dyDescent="0.25">
      <c r="D31" s="40"/>
      <c r="E31" s="6"/>
      <c r="F31" s="6"/>
      <c r="G31" s="6"/>
      <c r="H31" s="6"/>
      <c r="I31" s="6"/>
    </row>
    <row r="32" spans="1:13" x14ac:dyDescent="0.25">
      <c r="D32" s="40"/>
      <c r="E32" s="40"/>
      <c r="F32" s="40"/>
      <c r="G32" s="40"/>
    </row>
  </sheetData>
  <mergeCells count="14">
    <mergeCell ref="F22:F23"/>
    <mergeCell ref="G22:G23"/>
    <mergeCell ref="A1:L1"/>
    <mergeCell ref="A23:B23"/>
    <mergeCell ref="A22:B22"/>
    <mergeCell ref="C22:C23"/>
    <mergeCell ref="D22:D23"/>
    <mergeCell ref="E22:E23"/>
    <mergeCell ref="L22:L23"/>
    <mergeCell ref="M22:M23"/>
    <mergeCell ref="H22:H23"/>
    <mergeCell ref="I22:I23"/>
    <mergeCell ref="J22:J23"/>
    <mergeCell ref="K22:K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80" zoomScaleNormal="80" workbookViewId="0">
      <selection activeCell="A13" sqref="A13"/>
    </sheetView>
  </sheetViews>
  <sheetFormatPr defaultRowHeight="15" x14ac:dyDescent="0.25"/>
  <cols>
    <col min="1" max="1" width="41" bestFit="1" customWidth="1"/>
    <col min="2" max="10" width="5.85546875" bestFit="1" customWidth="1"/>
    <col min="11" max="12" width="7.28515625" bestFit="1" customWidth="1"/>
  </cols>
  <sheetData>
    <row r="1" spans="1:12" s="41" customFormat="1" ht="18.75" x14ac:dyDescent="0.3">
      <c r="A1" s="165" t="s">
        <v>41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41" customFormat="1" ht="18.75" x14ac:dyDescent="0.3">
      <c r="A2" s="165" t="s">
        <v>42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s="41" customFormat="1" ht="18.75" x14ac:dyDescent="0.3">
      <c r="A3" s="165" t="s">
        <v>43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28.5" customHeight="1" x14ac:dyDescent="0.35">
      <c r="A4" s="167" t="s">
        <v>69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2" ht="15.75" x14ac:dyDescent="0.25">
      <c r="A5" s="169" t="s">
        <v>30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x14ac:dyDescent="0.25">
      <c r="A6" s="106" t="s">
        <v>64</v>
      </c>
      <c r="B6" s="106" t="s">
        <v>6</v>
      </c>
      <c r="C6" s="106" t="s">
        <v>7</v>
      </c>
      <c r="D6" s="106" t="s">
        <v>5</v>
      </c>
      <c r="E6" s="106" t="s">
        <v>12</v>
      </c>
      <c r="F6" s="106" t="s">
        <v>13</v>
      </c>
      <c r="G6" s="106" t="s">
        <v>49</v>
      </c>
      <c r="H6" s="106" t="s">
        <v>50</v>
      </c>
      <c r="I6" s="106" t="s">
        <v>51</v>
      </c>
      <c r="J6" s="106" t="s">
        <v>52</v>
      </c>
      <c r="K6" s="106" t="s">
        <v>67</v>
      </c>
      <c r="L6" s="106" t="s">
        <v>68</v>
      </c>
    </row>
    <row r="7" spans="1:12" s="64" customFormat="1" ht="42.75" customHeight="1" x14ac:dyDescent="0.25">
      <c r="A7" s="107" t="str">
        <f>'1.1- Attainment'!A1</f>
        <v>Sub: Management and  Organizational  Behaviour   Sub Code: 1.1</v>
      </c>
      <c r="B7" s="108">
        <f>'1.1- Attainment'!C29</f>
        <v>71.03</v>
      </c>
      <c r="C7" s="108">
        <f>'1.1- Attainment'!D29</f>
        <v>71.859999999999985</v>
      </c>
      <c r="D7" s="108">
        <f>'1.1- Attainment'!E29</f>
        <v>35.489999999999995</v>
      </c>
      <c r="E7" s="108">
        <f>'1.1- Attainment'!F29</f>
        <v>89.36999999999999</v>
      </c>
      <c r="F7" s="108">
        <f>'1.1- Attainment'!G29</f>
        <v>59.58</v>
      </c>
      <c r="G7" s="108">
        <f>'1.1- Attainment'!H29</f>
        <v>0</v>
      </c>
      <c r="H7" s="108">
        <f>'1.1- Attainment'!I29</f>
        <v>59.140000000000008</v>
      </c>
      <c r="I7" s="108">
        <f>'1.1- Attainment'!J29</f>
        <v>71.52</v>
      </c>
      <c r="J7" s="108">
        <f>'1.1- Attainment'!K29</f>
        <v>47.769999999999996</v>
      </c>
      <c r="K7" s="108">
        <f>'1.1- Attainment'!L29</f>
        <v>59.709999999999994</v>
      </c>
      <c r="L7" s="108">
        <f>'1.1- Attainment'!M29</f>
        <v>47.769999999999996</v>
      </c>
    </row>
    <row r="8" spans="1:12" s="64" customFormat="1" ht="32.25" customHeight="1" x14ac:dyDescent="0.25">
      <c r="A8" s="109" t="str">
        <f>'1.2-Attainment'!A1</f>
        <v>Sub: Managerial Accounting             Sub Code: 1.2</v>
      </c>
      <c r="B8" s="110">
        <f>'1.2-Attainment'!C25</f>
        <v>58.553333333333327</v>
      </c>
      <c r="C8" s="110">
        <f>'1.2-Attainment'!D25</f>
        <v>75.613333333333316</v>
      </c>
      <c r="D8" s="110">
        <f>'1.2-Attainment'!E25</f>
        <v>63.386666666666656</v>
      </c>
      <c r="E8" s="110">
        <f>'1.2-Attainment'!F25</f>
        <v>63.346666666666657</v>
      </c>
      <c r="F8" s="110">
        <f>'1.2-Attainment'!G25</f>
        <v>64.16</v>
      </c>
      <c r="G8" s="110">
        <f>'1.2-Attainment'!H25</f>
        <v>63.739999999999995</v>
      </c>
      <c r="H8" s="110">
        <f>'1.2-Attainment'!I25</f>
        <v>64.053333333333313</v>
      </c>
      <c r="I8" s="110">
        <f>'1.2-Attainment'!J25</f>
        <v>57.813333333333318</v>
      </c>
      <c r="J8" s="110">
        <f>'1.2-Attainment'!K25</f>
        <v>81.146666666666661</v>
      </c>
      <c r="K8" s="110">
        <f>'1.2-Attainment'!L25</f>
        <v>57.813333333333318</v>
      </c>
      <c r="L8" s="110">
        <f>'1.2-Attainment'!M25</f>
        <v>45.966666666666654</v>
      </c>
    </row>
    <row r="9" spans="1:12" s="64" customFormat="1" ht="32.25" customHeight="1" x14ac:dyDescent="0.25">
      <c r="A9" s="111" t="str">
        <f>'1.3-Attainment'!A1</f>
        <v>Sub: Business Planning and Regulations           Sub Code: 1.3</v>
      </c>
      <c r="B9" s="112">
        <f>'1.3-Attainment'!C26</f>
        <v>52.204166666666659</v>
      </c>
      <c r="C9" s="112">
        <f>'1.3-Attainment'!D26</f>
        <v>44.735416666666659</v>
      </c>
      <c r="D9" s="112">
        <f>'1.3-Attainment'!E26</f>
        <v>37.724999999999994</v>
      </c>
      <c r="E9" s="112">
        <f>'1.3-Attainment'!F26</f>
        <v>52.204166666666659</v>
      </c>
      <c r="F9" s="112">
        <f>'1.3-Attainment'!G26</f>
        <v>45.014583333333327</v>
      </c>
      <c r="G9" s="112">
        <f>'1.3-Attainment'!H26</f>
        <v>37.689583333333331</v>
      </c>
      <c r="H9" s="112">
        <f>'1.3-Attainment'!I26</f>
        <v>37.237499999999997</v>
      </c>
      <c r="I9" s="112">
        <f>'1.3-Attainment'!J26</f>
        <v>37.337499999999999</v>
      </c>
      <c r="J9" s="112">
        <f>'1.3-Attainment'!K26</f>
        <v>52.662499999999994</v>
      </c>
      <c r="K9" s="112">
        <f>'1.3-Attainment'!L26</f>
        <v>45.258333333333326</v>
      </c>
      <c r="L9" s="112">
        <f>'1.3-Attainment'!M26</f>
        <v>52.662499999999994</v>
      </c>
    </row>
    <row r="10" spans="1:12" s="64" customFormat="1" ht="32.25" customHeight="1" x14ac:dyDescent="0.25">
      <c r="A10" s="113" t="str">
        <f>'1.4-Attainment'!A1</f>
        <v>Sub: Economics for Business Decisions           Sub Code: 1.4</v>
      </c>
      <c r="B10" s="114">
        <f>'1.4-Attainment'!C25</f>
        <v>73.641666666666666</v>
      </c>
      <c r="C10" s="114">
        <f>'1.4-Attainment'!D25</f>
        <v>67.50833333333334</v>
      </c>
      <c r="D10" s="114">
        <f>'1.4-Attainment'!E25</f>
        <v>43.991666666666667</v>
      </c>
      <c r="E10" s="114">
        <f>'1.4-Attainment'!F25</f>
        <v>89.424999999999997</v>
      </c>
      <c r="F10" s="114">
        <f>'1.4-Attainment'!G25</f>
        <v>44.041666666666664</v>
      </c>
      <c r="G10" s="114">
        <f>'1.4-Attainment'!H25</f>
        <v>51.566666666666663</v>
      </c>
      <c r="H10" s="114">
        <f>'1.4-Attainment'!I25</f>
        <v>38.066666666666663</v>
      </c>
      <c r="I10" s="114">
        <f>'1.4-Attainment'!J25</f>
        <v>29.80833333333333</v>
      </c>
      <c r="J10" s="114">
        <f>'1.4-Attainment'!K25</f>
        <v>59.61666666666666</v>
      </c>
      <c r="K10" s="114">
        <f>'1.4-Attainment'!L25</f>
        <v>38.066666666666663</v>
      </c>
      <c r="L10" s="114">
        <f>'1.4-Attainment'!M25</f>
        <v>29.80833333333333</v>
      </c>
    </row>
    <row r="11" spans="1:12" s="64" customFormat="1" ht="32.25" customHeight="1" x14ac:dyDescent="0.25">
      <c r="A11" s="111" t="str">
        <f>'1.5-Attainment'!A1</f>
        <v>Sub: Business Statistics        Sub Code: 1.5</v>
      </c>
      <c r="B11" s="112">
        <f>'1.5-Attainment'!C28</f>
        <v>64.179999999999978</v>
      </c>
      <c r="C11" s="112">
        <f>'1.5-Attainment'!D28</f>
        <v>58.635999999999989</v>
      </c>
      <c r="D11" s="112">
        <f>'1.5-Attainment'!E28</f>
        <v>64.807999999999993</v>
      </c>
      <c r="E11" s="112">
        <f>'1.5-Attainment'!F28</f>
        <v>65.015999999999991</v>
      </c>
      <c r="F11" s="112">
        <f>'1.5-Attainment'!G28</f>
        <v>58.955999999999982</v>
      </c>
      <c r="G11" s="112">
        <f>'1.5-Attainment'!H28</f>
        <v>53.015999999999998</v>
      </c>
      <c r="H11" s="112">
        <f>'1.5-Attainment'!I28</f>
        <v>64.851999999999975</v>
      </c>
      <c r="I11" s="112">
        <f>'1.5-Attainment'!J28</f>
        <v>53.291999999999994</v>
      </c>
      <c r="J11" s="112">
        <f>'1.5-Attainment'!K28</f>
        <v>70.911999999999992</v>
      </c>
      <c r="K11" s="112">
        <f>'1.5-Attainment'!L28</f>
        <v>64.807999999999993</v>
      </c>
      <c r="L11" s="112">
        <f>'1.5-Attainment'!M28</f>
        <v>35.231999999999992</v>
      </c>
    </row>
    <row r="12" spans="1:12" s="64" customFormat="1" ht="32.25" customHeight="1" x14ac:dyDescent="0.25">
      <c r="A12" s="107" t="str">
        <f>'1.6-Attainment'!A1</f>
        <v>Sub: Marketing Management                                         Sub Code: 1.6</v>
      </c>
      <c r="B12" s="108">
        <f>'1.6-Attainment'!C30</f>
        <v>70.436111111111117</v>
      </c>
      <c r="C12" s="108">
        <f>'1.6-Attainment'!D30</f>
        <v>65.2638888888889</v>
      </c>
      <c r="D12" s="108">
        <f>'1.6-Attainment'!E30</f>
        <v>50.655555555555566</v>
      </c>
      <c r="E12" s="108">
        <f>'1.6-Attainment'!F30</f>
        <v>69.986111111111128</v>
      </c>
      <c r="F12" s="108">
        <f>'1.6-Attainment'!G30</f>
        <v>70.469444444444449</v>
      </c>
      <c r="G12" s="108">
        <f>'1.6-Attainment'!H30</f>
        <v>74.733333333333334</v>
      </c>
      <c r="H12" s="108">
        <f>'1.6-Attainment'!I30</f>
        <v>59.708333333333336</v>
      </c>
      <c r="I12" s="108">
        <f>'1.6-Attainment'!J30</f>
        <v>50.255555555555553</v>
      </c>
      <c r="J12" s="108">
        <f>'1.6-Attainment'!K30</f>
        <v>45.508333333333333</v>
      </c>
      <c r="K12" s="108">
        <f>'1.6-Attainment'!L30</f>
        <v>40.352777777777781</v>
      </c>
      <c r="L12" s="108">
        <f>'1.6-Attainment'!M30</f>
        <v>45.058333333333337</v>
      </c>
    </row>
    <row r="13" spans="1:12" s="64" customFormat="1" ht="32.25" customHeight="1" x14ac:dyDescent="0.25">
      <c r="A13" s="115" t="str">
        <f>'1.7-Attainment'!A1:G1</f>
        <v>Sub: Employability Skills          Sub Code: 1.7</v>
      </c>
      <c r="B13" s="116">
        <f>'1.7-Attainment'!C29</f>
        <v>91.59</v>
      </c>
      <c r="C13" s="116">
        <f>'1.7-Attainment'!D29</f>
        <v>85.563333333333333</v>
      </c>
      <c r="D13" s="116">
        <f>'1.7-Attainment'!E29</f>
        <v>85.563333333333333</v>
      </c>
      <c r="E13" s="116">
        <f>'1.7-Attainment'!F29</f>
        <v>79.316666666666677</v>
      </c>
      <c r="F13" s="116">
        <f>'1.7-Attainment'!G29</f>
        <v>91.59</v>
      </c>
      <c r="G13" s="116">
        <f>'1.7-Attainment'!H29</f>
        <v>91.59</v>
      </c>
      <c r="H13" s="116">
        <f>'1.7-Attainment'!I29</f>
        <v>66.813333333333333</v>
      </c>
      <c r="I13" s="116">
        <f>'1.7-Attainment'!J29</f>
        <v>30.53</v>
      </c>
      <c r="J13" s="116">
        <f>'1.7-Attainment'!K29</f>
        <v>30.53</v>
      </c>
      <c r="K13" s="116">
        <f>'1.7-Attainment'!L29</f>
        <v>42.143333333333331</v>
      </c>
      <c r="L13" s="116">
        <f>'1.7-Attainment'!M29</f>
        <v>42.63666666666667</v>
      </c>
    </row>
    <row r="15" spans="1:12" x14ac:dyDescent="0.25">
      <c r="B15" s="85"/>
    </row>
  </sheetData>
  <mergeCells count="5">
    <mergeCell ref="A2:L2"/>
    <mergeCell ref="A1:L1"/>
    <mergeCell ref="A3:L3"/>
    <mergeCell ref="A4:L4"/>
    <mergeCell ref="A5:L5"/>
  </mergeCells>
  <pageMargins left="0.7" right="0.7" top="0.75" bottom="0.75" header="0.3" footer="0.3"/>
  <pageSetup scale="83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zoomScale="80" zoomScaleNormal="80" workbookViewId="0">
      <selection activeCell="A53" sqref="A53:A59"/>
    </sheetView>
  </sheetViews>
  <sheetFormatPr defaultRowHeight="15" x14ac:dyDescent="0.25"/>
  <cols>
    <col min="1" max="1" width="56.5703125" customWidth="1"/>
    <col min="2" max="2" width="9.140625" style="64"/>
    <col min="3" max="3" width="19.28515625" style="64" bestFit="1" customWidth="1"/>
    <col min="4" max="4" width="9.140625" style="64"/>
    <col min="5" max="5" width="19.42578125" style="64" customWidth="1"/>
    <col min="6" max="6" width="9.140625" style="64"/>
  </cols>
  <sheetData>
    <row r="1" spans="1:6" s="41" customFormat="1" ht="18.75" x14ac:dyDescent="0.3">
      <c r="A1" s="171" t="s">
        <v>41</v>
      </c>
      <c r="B1" s="172"/>
      <c r="C1" s="172"/>
      <c r="D1" s="172"/>
      <c r="E1" s="172"/>
      <c r="F1" s="172"/>
    </row>
    <row r="2" spans="1:6" s="41" customFormat="1" ht="18.75" x14ac:dyDescent="0.3">
      <c r="A2" s="171" t="s">
        <v>42</v>
      </c>
      <c r="B2" s="172"/>
      <c r="C2" s="172"/>
      <c r="D2" s="172"/>
      <c r="E2" s="172"/>
      <c r="F2" s="172"/>
    </row>
    <row r="3" spans="1:6" ht="18.75" x14ac:dyDescent="0.3">
      <c r="A3" s="171" t="s">
        <v>43</v>
      </c>
      <c r="B3" s="172"/>
      <c r="C3" s="172"/>
      <c r="D3" s="172"/>
      <c r="E3" s="172"/>
      <c r="F3" s="172"/>
    </row>
    <row r="4" spans="1:6" ht="33" x14ac:dyDescent="0.45">
      <c r="A4" s="173" t="s">
        <v>450</v>
      </c>
      <c r="B4" s="174"/>
      <c r="C4" s="174"/>
      <c r="D4" s="174"/>
      <c r="E4" s="174"/>
      <c r="F4" s="175"/>
    </row>
    <row r="5" spans="1:6" ht="9.75" customHeight="1" x14ac:dyDescent="0.25">
      <c r="A5" s="80"/>
      <c r="B5" s="81"/>
      <c r="C5" s="81"/>
      <c r="D5" s="81"/>
      <c r="E5" s="81"/>
      <c r="F5" s="81"/>
    </row>
    <row r="6" spans="1:6" ht="18.75" x14ac:dyDescent="0.25">
      <c r="A6" s="179" t="str">
        <f>'1.1- Attainment'!A1</f>
        <v>Sub: Management and  Organizational  Behaviour   Sub Code: 1.1</v>
      </c>
      <c r="B6" s="102"/>
      <c r="C6" s="102" t="str">
        <f>'1.1- Attainment'!D3</f>
        <v>Internals</v>
      </c>
      <c r="D6" s="102"/>
      <c r="E6" s="102" t="str">
        <f>'1.1- Attainment'!F3</f>
        <v>Final CO Attainment</v>
      </c>
      <c r="F6" s="102"/>
    </row>
    <row r="7" spans="1:6" ht="18.75" x14ac:dyDescent="0.25">
      <c r="A7" s="180"/>
      <c r="B7" s="102" t="str">
        <f>'1.1- Attainment'!C4</f>
        <v xml:space="preserve">CO </v>
      </c>
      <c r="C7" s="102" t="str">
        <f>'1.1- Attainment'!D4</f>
        <v>Percentage</v>
      </c>
      <c r="D7" s="102" t="str">
        <f>'1.1- Attainment'!E4</f>
        <v>Level</v>
      </c>
      <c r="E7" s="102" t="str">
        <f>'1.1- Attainment'!F4</f>
        <v>Percentage</v>
      </c>
      <c r="F7" s="102" t="str">
        <f>'1.1- Attainment'!G4</f>
        <v>Level</v>
      </c>
    </row>
    <row r="8" spans="1:6" ht="18.75" x14ac:dyDescent="0.25">
      <c r="A8" s="180"/>
      <c r="B8" s="102" t="str">
        <f>'1.1- Attainment'!C5</f>
        <v>CO1</v>
      </c>
      <c r="C8" s="103">
        <f>'1.1- Attainment'!D5</f>
        <v>72</v>
      </c>
      <c r="D8" s="103" t="str">
        <f>'1.1- Attainment'!E5</f>
        <v>2</v>
      </c>
      <c r="E8" s="103">
        <f>'1.1- Attainment'!F5</f>
        <v>90.899999999999991</v>
      </c>
      <c r="F8" s="103" t="str">
        <f>'1.1- Attainment'!G5</f>
        <v>3</v>
      </c>
    </row>
    <row r="9" spans="1:6" ht="18.75" x14ac:dyDescent="0.25">
      <c r="A9" s="180"/>
      <c r="B9" s="102" t="str">
        <f>'1.1- Attainment'!C6</f>
        <v>CO2</v>
      </c>
      <c r="C9" s="103">
        <f>'1.1- Attainment'!D6</f>
        <v>78.5</v>
      </c>
      <c r="D9" s="103" t="str">
        <f>'1.1- Attainment'!E6</f>
        <v>2</v>
      </c>
      <c r="E9" s="103">
        <f>'1.1- Attainment'!F6</f>
        <v>92.85</v>
      </c>
      <c r="F9" s="103" t="str">
        <f>'1.1- Attainment'!G6</f>
        <v>3</v>
      </c>
    </row>
    <row r="10" spans="1:6" ht="18.75" x14ac:dyDescent="0.25">
      <c r="A10" s="180"/>
      <c r="B10" s="102" t="str">
        <f>'1.1- Attainment'!C7</f>
        <v>CO3</v>
      </c>
      <c r="C10" s="103">
        <f>'1.1- Attainment'!D7</f>
        <v>54</v>
      </c>
      <c r="D10" s="103" t="str">
        <f>'1.1- Attainment'!E7</f>
        <v>-</v>
      </c>
      <c r="E10" s="103">
        <f>'1.1- Attainment'!F7</f>
        <v>85.5</v>
      </c>
      <c r="F10" s="103" t="str">
        <f>'1.1- Attainment'!G7</f>
        <v>3</v>
      </c>
    </row>
    <row r="11" spans="1:6" ht="18.75" x14ac:dyDescent="0.25">
      <c r="A11" s="180"/>
      <c r="B11" s="102" t="str">
        <f>'1.1- Attainment'!C8</f>
        <v>CO4</v>
      </c>
      <c r="C11" s="103">
        <f>'1.1- Attainment'!D8</f>
        <v>73.5</v>
      </c>
      <c r="D11" s="103" t="str">
        <f>'1.1- Attainment'!E8</f>
        <v>2</v>
      </c>
      <c r="E11" s="103">
        <f>'1.1- Attainment'!F8</f>
        <v>91.35</v>
      </c>
      <c r="F11" s="103" t="str">
        <f>'1.1- Attainment'!G8</f>
        <v>3</v>
      </c>
    </row>
    <row r="12" spans="1:6" ht="18.75" x14ac:dyDescent="0.25">
      <c r="A12" s="181"/>
      <c r="B12" s="102" t="str">
        <f>'1.1- Attainment'!C9</f>
        <v>CO5</v>
      </c>
      <c r="C12" s="103">
        <f>'1.1- Attainment'!D9</f>
        <v>56.5</v>
      </c>
      <c r="D12" s="103" t="str">
        <f>'1.1- Attainment'!E9</f>
        <v>-</v>
      </c>
      <c r="E12" s="103">
        <f>'1.1- Attainment'!F9</f>
        <v>86.25</v>
      </c>
      <c r="F12" s="103" t="str">
        <f>'1.1- Attainment'!G9</f>
        <v>3</v>
      </c>
    </row>
    <row r="13" spans="1:6" ht="10.5" customHeight="1" x14ac:dyDescent="0.3">
      <c r="A13" s="90"/>
      <c r="B13" s="91"/>
      <c r="C13" s="91"/>
      <c r="D13" s="91"/>
      <c r="E13" s="91"/>
      <c r="F13" s="91"/>
    </row>
    <row r="14" spans="1:6" ht="18.75" x14ac:dyDescent="0.25">
      <c r="A14" s="191" t="str">
        <f>'1.2-Attainment'!A1</f>
        <v>Sub: Managerial Accounting             Sub Code: 1.2</v>
      </c>
      <c r="B14" s="104"/>
      <c r="C14" s="104" t="str">
        <f>'1.2-Attainment'!D3</f>
        <v>Internals</v>
      </c>
      <c r="D14" s="104"/>
      <c r="E14" s="104" t="str">
        <f>'1.2-Attainment'!F3</f>
        <v>Final CO Attainment</v>
      </c>
      <c r="F14" s="104"/>
    </row>
    <row r="15" spans="1:6" ht="18.75" x14ac:dyDescent="0.25">
      <c r="A15" s="192"/>
      <c r="B15" s="104" t="str">
        <f>'1.2-Attainment'!C4</f>
        <v xml:space="preserve">CO </v>
      </c>
      <c r="C15" s="104" t="str">
        <f>'1.2-Attainment'!D4</f>
        <v>Percentage</v>
      </c>
      <c r="D15" s="104" t="str">
        <f>'1.2-Attainment'!E4</f>
        <v>Level</v>
      </c>
      <c r="E15" s="104" t="str">
        <f>'1.2-Attainment'!F4</f>
        <v>Percentage</v>
      </c>
      <c r="F15" s="104" t="str">
        <f>'1.2-Attainment'!G4</f>
        <v>Level</v>
      </c>
    </row>
    <row r="16" spans="1:6" ht="18.75" x14ac:dyDescent="0.25">
      <c r="A16" s="192"/>
      <c r="B16" s="104" t="str">
        <f>'1.2-Attainment'!C5</f>
        <v>CO1</v>
      </c>
      <c r="C16" s="105">
        <f>'1.2-Attainment'!D5</f>
        <v>64</v>
      </c>
      <c r="D16" s="105" t="str">
        <f>'1.2-Attainment'!E5</f>
        <v>1</v>
      </c>
      <c r="E16" s="105">
        <f>'1.2-Attainment'!F5</f>
        <v>83.6</v>
      </c>
      <c r="F16" s="105" t="str">
        <f>'1.2-Attainment'!G5</f>
        <v>3</v>
      </c>
    </row>
    <row r="17" spans="1:6" ht="18.75" x14ac:dyDescent="0.25">
      <c r="A17" s="192"/>
      <c r="B17" s="104" t="str">
        <f>'1.2-Attainment'!C6</f>
        <v>CO2</v>
      </c>
      <c r="C17" s="105">
        <f>'1.2-Attainment'!D6</f>
        <v>99</v>
      </c>
      <c r="D17" s="105" t="str">
        <f>'1.2-Attainment'!E6</f>
        <v>3</v>
      </c>
      <c r="E17" s="105">
        <f>'1.2-Attainment'!F6</f>
        <v>94.1</v>
      </c>
      <c r="F17" s="105" t="str">
        <f>'1.2-Attainment'!G6</f>
        <v>3</v>
      </c>
    </row>
    <row r="18" spans="1:6" ht="18.75" x14ac:dyDescent="0.25">
      <c r="A18" s="192"/>
      <c r="B18" s="104" t="str">
        <f>'1.2-Attainment'!C7</f>
        <v>CO3</v>
      </c>
      <c r="C18" s="105">
        <f>'1.2-Attainment'!D7</f>
        <v>65.666666666666671</v>
      </c>
      <c r="D18" s="105" t="str">
        <f>'1.2-Attainment'!E7</f>
        <v>1</v>
      </c>
      <c r="E18" s="105">
        <f>'1.2-Attainment'!F7</f>
        <v>84.1</v>
      </c>
      <c r="F18" s="105" t="str">
        <f>'1.2-Attainment'!G7</f>
        <v>3</v>
      </c>
    </row>
    <row r="19" spans="1:6" ht="18.75" x14ac:dyDescent="0.25">
      <c r="A19" s="192"/>
      <c r="B19" s="104" t="str">
        <f>'1.2-Attainment'!C8</f>
        <v>CO4</v>
      </c>
      <c r="C19" s="105">
        <f>'1.2-Attainment'!D8</f>
        <v>81.333333333333329</v>
      </c>
      <c r="D19" s="105" t="str">
        <f>'1.2-Attainment'!E8</f>
        <v>3</v>
      </c>
      <c r="E19" s="105">
        <f>'1.2-Attainment'!F8</f>
        <v>88.799999999999983</v>
      </c>
      <c r="F19" s="105" t="str">
        <f>'1.2-Attainment'!G8</f>
        <v>3</v>
      </c>
    </row>
    <row r="20" spans="1:6" ht="18.75" x14ac:dyDescent="0.25">
      <c r="A20" s="193"/>
      <c r="B20" s="104" t="str">
        <f>'1.2-Attainment'!C9</f>
        <v>CO5</v>
      </c>
      <c r="C20" s="105">
        <f>'1.2-Attainment'!D9</f>
        <v>62</v>
      </c>
      <c r="D20" s="105" t="str">
        <f>'1.2-Attainment'!E9</f>
        <v>1</v>
      </c>
      <c r="E20" s="105">
        <f>'1.2-Attainment'!F9</f>
        <v>82.999999999999986</v>
      </c>
      <c r="F20" s="105" t="str">
        <f>'1.2-Attainment'!G9</f>
        <v>3</v>
      </c>
    </row>
    <row r="21" spans="1:6" ht="10.5" customHeight="1" x14ac:dyDescent="0.3">
      <c r="A21" s="90"/>
      <c r="B21" s="91"/>
      <c r="C21" s="91"/>
      <c r="D21" s="91"/>
      <c r="E21" s="91"/>
      <c r="F21" s="91"/>
    </row>
    <row r="22" spans="1:6" ht="15" customHeight="1" x14ac:dyDescent="0.25">
      <c r="A22" s="182" t="str">
        <f>'1.3-Attainment'!A1</f>
        <v>Sub: Business Planning and Regulations           Sub Code: 1.3</v>
      </c>
      <c r="B22" s="100"/>
      <c r="C22" s="100" t="str">
        <f>'1.3-Attainment'!D3</f>
        <v>Internals</v>
      </c>
      <c r="D22" s="100"/>
      <c r="E22" s="100" t="str">
        <f>'1.3-Attainment'!F3</f>
        <v>Final CO Attainment</v>
      </c>
      <c r="F22" s="100"/>
    </row>
    <row r="23" spans="1:6" ht="15" customHeight="1" x14ac:dyDescent="0.25">
      <c r="A23" s="183"/>
      <c r="B23" s="100" t="str">
        <f>'1.3-Attainment'!C4</f>
        <v xml:space="preserve">CO </v>
      </c>
      <c r="C23" s="100" t="str">
        <f>'1.3-Attainment'!D4</f>
        <v>Percentage</v>
      </c>
      <c r="D23" s="100" t="str">
        <f>'1.3-Attainment'!E4</f>
        <v>Level</v>
      </c>
      <c r="E23" s="100" t="str">
        <f>'1.3-Attainment'!F4</f>
        <v>Percentage</v>
      </c>
      <c r="F23" s="100" t="str">
        <f>'1.3-Attainment'!G4</f>
        <v>Level</v>
      </c>
    </row>
    <row r="24" spans="1:6" ht="15" customHeight="1" x14ac:dyDescent="0.25">
      <c r="A24" s="183"/>
      <c r="B24" s="100" t="str">
        <f>'1.3-Attainment'!C5</f>
        <v>CO1</v>
      </c>
      <c r="C24" s="101">
        <f>'1.3-Attainment'!D5</f>
        <v>66.333333333333329</v>
      </c>
      <c r="D24" s="101" t="str">
        <f>'1.3-Attainment'!E5</f>
        <v>1</v>
      </c>
      <c r="E24" s="101">
        <f>'1.3-Attainment'!F5</f>
        <v>89.199999999999989</v>
      </c>
      <c r="F24" s="101" t="str">
        <f>'1.3-Attainment'!G5</f>
        <v>3</v>
      </c>
    </row>
    <row r="25" spans="1:6" ht="15" customHeight="1" x14ac:dyDescent="0.25">
      <c r="A25" s="183"/>
      <c r="B25" s="100" t="str">
        <f>'1.3-Attainment'!C6</f>
        <v>CO2</v>
      </c>
      <c r="C25" s="101">
        <f>'1.3-Attainment'!D6</f>
        <v>65.75</v>
      </c>
      <c r="D25" s="101" t="str">
        <f>'1.3-Attainment'!E6</f>
        <v>1</v>
      </c>
      <c r="E25" s="101">
        <f>'1.3-Attainment'!F6</f>
        <v>89.024999999999991</v>
      </c>
      <c r="F25" s="101" t="str">
        <f>'1.3-Attainment'!G6</f>
        <v>3</v>
      </c>
    </row>
    <row r="26" spans="1:6" ht="15" customHeight="1" x14ac:dyDescent="0.25">
      <c r="A26" s="183"/>
      <c r="B26" s="100" t="str">
        <f>'1.3-Attainment'!C7</f>
        <v>CO3</v>
      </c>
      <c r="C26" s="101">
        <f>'1.3-Attainment'!D7</f>
        <v>73.5</v>
      </c>
      <c r="D26" s="101" t="str">
        <f>'1.3-Attainment'!E7</f>
        <v>2</v>
      </c>
      <c r="E26" s="101">
        <f>'1.3-Attainment'!F7</f>
        <v>91.35</v>
      </c>
      <c r="F26" s="101" t="str">
        <f>'1.3-Attainment'!G7</f>
        <v>3</v>
      </c>
    </row>
    <row r="27" spans="1:6" ht="15" customHeight="1" x14ac:dyDescent="0.25">
      <c r="A27" s="184"/>
      <c r="B27" s="100" t="str">
        <f>'1.3-Attainment'!C8</f>
        <v>CO4</v>
      </c>
      <c r="C27" s="101">
        <f>'1.3-Attainment'!D8</f>
        <v>70.333333333333329</v>
      </c>
      <c r="D27" s="101" t="str">
        <f>'1.3-Attainment'!E8</f>
        <v>2</v>
      </c>
      <c r="E27" s="101">
        <f>'1.3-Attainment'!F8</f>
        <v>90.399999999999991</v>
      </c>
      <c r="F27" s="101" t="str">
        <f>'1.3-Attainment'!G8</f>
        <v>3</v>
      </c>
    </row>
    <row r="28" spans="1:6" ht="10.5" customHeight="1" x14ac:dyDescent="0.3">
      <c r="A28" s="90"/>
      <c r="B28" s="91"/>
      <c r="C28" s="91"/>
      <c r="D28" s="91"/>
      <c r="E28" s="91"/>
      <c r="F28" s="91"/>
    </row>
    <row r="29" spans="1:6" ht="15" customHeight="1" x14ac:dyDescent="0.25">
      <c r="A29" s="185" t="str">
        <f>'1.4-Attainment'!A1</f>
        <v>Sub: Economics for Business Decisions           Sub Code: 1.4</v>
      </c>
      <c r="B29" s="92"/>
      <c r="C29" s="92" t="str">
        <f>'1.4-Attainment'!D3</f>
        <v>Internals</v>
      </c>
      <c r="D29" s="92"/>
      <c r="E29" s="92" t="str">
        <f>'1.4-Attainment'!F3</f>
        <v>Final CO Attainment</v>
      </c>
      <c r="F29" s="92"/>
    </row>
    <row r="30" spans="1:6" ht="15" customHeight="1" x14ac:dyDescent="0.25">
      <c r="A30" s="186"/>
      <c r="B30" s="92" t="str">
        <f>'1.4-Attainment'!C4</f>
        <v xml:space="preserve">CO </v>
      </c>
      <c r="C30" s="92" t="str">
        <f>'1.4-Attainment'!D4</f>
        <v>Percentage</v>
      </c>
      <c r="D30" s="92" t="str">
        <f>'1.4-Attainment'!E4</f>
        <v>Level</v>
      </c>
      <c r="E30" s="92" t="str">
        <f>'1.4-Attainment'!F4</f>
        <v>Percentage</v>
      </c>
      <c r="F30" s="92" t="str">
        <f>'1.4-Attainment'!G4</f>
        <v>Level</v>
      </c>
    </row>
    <row r="31" spans="1:6" ht="15" customHeight="1" x14ac:dyDescent="0.25">
      <c r="A31" s="186"/>
      <c r="B31" s="92" t="str">
        <f>'1.4-Attainment'!C5</f>
        <v>CO1</v>
      </c>
      <c r="C31" s="93">
        <f>'1.4-Attainment'!D5</f>
        <v>35</v>
      </c>
      <c r="D31" s="93" t="str">
        <f>'1.4-Attainment'!E5</f>
        <v>-</v>
      </c>
      <c r="E31" s="93">
        <f>'1.4-Attainment'!F5</f>
        <v>80.5</v>
      </c>
      <c r="F31" s="93" t="str">
        <f>'1.4-Attainment'!G5</f>
        <v>3</v>
      </c>
    </row>
    <row r="32" spans="1:6" ht="15" customHeight="1" x14ac:dyDescent="0.25">
      <c r="A32" s="186"/>
      <c r="B32" s="92" t="str">
        <f>'1.4-Attainment'!C6</f>
        <v>CO2</v>
      </c>
      <c r="C32" s="93">
        <f>'1.4-Attainment'!D6</f>
        <v>82.333333333333329</v>
      </c>
      <c r="D32" s="93" t="str">
        <f>'1.4-Attainment'!E6</f>
        <v>3</v>
      </c>
      <c r="E32" s="93">
        <f>'1.4-Attainment'!F6</f>
        <v>94.7</v>
      </c>
      <c r="F32" s="93" t="str">
        <f>'1.4-Attainment'!G6</f>
        <v>3</v>
      </c>
    </row>
    <row r="33" spans="1:6" ht="15" customHeight="1" x14ac:dyDescent="0.25">
      <c r="A33" s="186"/>
      <c r="B33" s="92" t="str">
        <f>'1.4-Attainment'!C7</f>
        <v>CO3</v>
      </c>
      <c r="C33" s="93">
        <f>'1.4-Attainment'!D7</f>
        <v>74</v>
      </c>
      <c r="D33" s="93" t="str">
        <f>'1.4-Attainment'!E7</f>
        <v>2</v>
      </c>
      <c r="E33" s="93">
        <f>'1.4-Attainment'!F7</f>
        <v>92.2</v>
      </c>
      <c r="F33" s="93" t="str">
        <f>'1.4-Attainment'!G7</f>
        <v>3</v>
      </c>
    </row>
    <row r="34" spans="1:6" ht="15" customHeight="1" x14ac:dyDescent="0.25">
      <c r="A34" s="187"/>
      <c r="B34" s="92" t="str">
        <f>'1.4-Attainment'!C8</f>
        <v>CO4</v>
      </c>
      <c r="C34" s="93">
        <f>'1.4-Attainment'!D8</f>
        <v>67.666666666666671</v>
      </c>
      <c r="D34" s="93" t="str">
        <f>'1.4-Attainment'!E8</f>
        <v>1</v>
      </c>
      <c r="E34" s="93">
        <f>'1.4-Attainment'!F8</f>
        <v>90.3</v>
      </c>
      <c r="F34" s="93" t="str">
        <f>'1.4-Attainment'!G8</f>
        <v>3</v>
      </c>
    </row>
    <row r="35" spans="1:6" ht="10.5" customHeight="1" x14ac:dyDescent="0.3">
      <c r="A35" s="90"/>
      <c r="B35" s="91"/>
      <c r="C35" s="91"/>
      <c r="D35" s="91"/>
      <c r="E35" s="91"/>
      <c r="F35" s="91"/>
    </row>
    <row r="36" spans="1:6" ht="15" customHeight="1" x14ac:dyDescent="0.25">
      <c r="A36" s="188" t="str">
        <f>'1.5-Attainment'!A1</f>
        <v>Sub: Business Statistics        Sub Code: 1.5</v>
      </c>
      <c r="B36" s="94"/>
      <c r="C36" s="94" t="str">
        <f>'1.5-Attainment'!D3</f>
        <v>Internals</v>
      </c>
      <c r="D36" s="94"/>
      <c r="E36" s="94" t="str">
        <f>'1.5-Attainment'!F3</f>
        <v>Final CO Attainment</v>
      </c>
      <c r="F36" s="94"/>
    </row>
    <row r="37" spans="1:6" ht="18.75" x14ac:dyDescent="0.25">
      <c r="A37" s="189"/>
      <c r="B37" s="94" t="str">
        <f>'1.5-Attainment'!C4</f>
        <v xml:space="preserve">CO </v>
      </c>
      <c r="C37" s="94" t="str">
        <f>'1.5-Attainment'!D4</f>
        <v>Percentage</v>
      </c>
      <c r="D37" s="94" t="str">
        <f>'1.5-Attainment'!E4</f>
        <v>Level</v>
      </c>
      <c r="E37" s="94" t="str">
        <f>'1.5-Attainment'!F4</f>
        <v>Percentage</v>
      </c>
      <c r="F37" s="94" t="str">
        <f>'1.5-Attainment'!G4</f>
        <v>Level</v>
      </c>
    </row>
    <row r="38" spans="1:6" ht="15" customHeight="1" x14ac:dyDescent="0.25">
      <c r="A38" s="189"/>
      <c r="B38" s="94" t="str">
        <f>'1.5-Attainment'!C5</f>
        <v>CO1</v>
      </c>
      <c r="C38" s="95">
        <f>'1.5-Attainment'!D5</f>
        <v>73</v>
      </c>
      <c r="D38" s="95" t="str">
        <f>'1.5-Attainment'!E5</f>
        <v>2</v>
      </c>
      <c r="E38" s="95">
        <f>'1.5-Attainment'!F5</f>
        <v>89.1</v>
      </c>
      <c r="F38" s="95" t="str">
        <f>'1.5-Attainment'!G5</f>
        <v>3</v>
      </c>
    </row>
    <row r="39" spans="1:6" ht="15" customHeight="1" x14ac:dyDescent="0.25">
      <c r="A39" s="189"/>
      <c r="B39" s="94" t="str">
        <f>'1.5-Attainment'!C6</f>
        <v>CO2</v>
      </c>
      <c r="C39" s="95">
        <f>'1.5-Attainment'!D6</f>
        <v>57</v>
      </c>
      <c r="D39" s="95" t="str">
        <f>'1.5-Attainment'!E6</f>
        <v>-</v>
      </c>
      <c r="E39" s="95">
        <f>'1.5-Attainment'!F6</f>
        <v>84.299999999999983</v>
      </c>
      <c r="F39" s="95" t="str">
        <f>'1.5-Attainment'!G6</f>
        <v>3</v>
      </c>
    </row>
    <row r="40" spans="1:6" ht="15" customHeight="1" x14ac:dyDescent="0.25">
      <c r="A40" s="189"/>
      <c r="B40" s="94" t="str">
        <f>'1.5-Attainment'!C7</f>
        <v>CO3</v>
      </c>
      <c r="C40" s="95">
        <f>'1.5-Attainment'!D7</f>
        <v>70.8</v>
      </c>
      <c r="D40" s="95" t="str">
        <f>'1.5-Attainment'!E7</f>
        <v>2</v>
      </c>
      <c r="E40" s="95">
        <f>'1.5-Attainment'!F7</f>
        <v>88.439999999999984</v>
      </c>
      <c r="F40" s="95" t="str">
        <f>'1.5-Attainment'!G7</f>
        <v>3</v>
      </c>
    </row>
    <row r="41" spans="1:6" ht="15" customHeight="1" x14ac:dyDescent="0.25">
      <c r="A41" s="189"/>
      <c r="B41" s="94" t="str">
        <f>'1.5-Attainment'!C8</f>
        <v>CO4</v>
      </c>
      <c r="C41" s="95">
        <f>'1.5-Attainment'!D8</f>
        <v>94</v>
      </c>
      <c r="D41" s="95" t="str">
        <f>'1.5-Attainment'!E8</f>
        <v>3</v>
      </c>
      <c r="E41" s="95">
        <f>'1.5-Attainment'!F8</f>
        <v>95.399999999999991</v>
      </c>
      <c r="F41" s="95" t="str">
        <f>'1.5-Attainment'!G8</f>
        <v>3</v>
      </c>
    </row>
    <row r="42" spans="1:6" ht="15" customHeight="1" x14ac:dyDescent="0.25">
      <c r="A42" s="190"/>
      <c r="B42" s="94" t="str">
        <f>'1.5-Attainment'!C9</f>
        <v>CO5</v>
      </c>
      <c r="C42" s="95">
        <f>'1.5-Attainment'!D9</f>
        <v>58</v>
      </c>
      <c r="D42" s="95" t="str">
        <f>'1.5-Attainment'!E9</f>
        <v>-</v>
      </c>
      <c r="E42" s="95">
        <f>'1.5-Attainment'!F9</f>
        <v>84.6</v>
      </c>
      <c r="F42" s="95" t="str">
        <f>'1.5-Attainment'!G9</f>
        <v>3</v>
      </c>
    </row>
    <row r="43" spans="1:6" ht="10.5" customHeight="1" x14ac:dyDescent="0.3">
      <c r="A43" s="90"/>
      <c r="B43" s="91"/>
      <c r="C43" s="91"/>
      <c r="D43" s="91"/>
      <c r="E43" s="91"/>
      <c r="F43" s="91"/>
    </row>
    <row r="44" spans="1:6" ht="15" customHeight="1" x14ac:dyDescent="0.25">
      <c r="A44" s="194" t="str">
        <f>'1.6-Attainment'!A1</f>
        <v>Sub: Marketing Management                                         Sub Code: 1.6</v>
      </c>
      <c r="B44" s="96"/>
      <c r="C44" s="96" t="str">
        <f>'1.6-Attainment'!D3</f>
        <v>Internals</v>
      </c>
      <c r="D44" s="96"/>
      <c r="E44" s="96" t="str">
        <f>'1.6-Attainment'!F3</f>
        <v>Final CO Attainment</v>
      </c>
      <c r="F44" s="96"/>
    </row>
    <row r="45" spans="1:6" ht="18.75" x14ac:dyDescent="0.25">
      <c r="A45" s="195"/>
      <c r="B45" s="96" t="str">
        <f>'1.6-Attainment'!C4</f>
        <v xml:space="preserve">CO </v>
      </c>
      <c r="C45" s="96" t="str">
        <f>'1.6-Attainment'!D4</f>
        <v>Percentage</v>
      </c>
      <c r="D45" s="96" t="str">
        <f>'1.6-Attainment'!E4</f>
        <v>Level</v>
      </c>
      <c r="E45" s="96" t="str">
        <f>'1.6-Attainment'!F4</f>
        <v>Percentage</v>
      </c>
      <c r="F45" s="96" t="str">
        <f>'1.6-Attainment'!G4</f>
        <v>Level</v>
      </c>
    </row>
    <row r="46" spans="1:6" ht="15" customHeight="1" x14ac:dyDescent="0.25">
      <c r="A46" s="195"/>
      <c r="B46" s="96" t="str">
        <f>'1.6-Attainment'!C5</f>
        <v>CO1</v>
      </c>
      <c r="C46" s="97">
        <f>'1.6-Attainment'!D5</f>
        <v>49</v>
      </c>
      <c r="D46" s="97" t="str">
        <f>'1.6-Attainment'!E5</f>
        <v>-</v>
      </c>
      <c r="E46" s="97">
        <f>'1.6-Attainment'!F5</f>
        <v>84.7</v>
      </c>
      <c r="F46" s="97" t="str">
        <f>'1.6-Attainment'!G5</f>
        <v>3</v>
      </c>
    </row>
    <row r="47" spans="1:6" ht="15" customHeight="1" x14ac:dyDescent="0.25">
      <c r="A47" s="195"/>
      <c r="B47" s="96" t="str">
        <f>'1.6-Attainment'!C6</f>
        <v>CO2</v>
      </c>
      <c r="C47" s="97">
        <f>'1.6-Attainment'!D6</f>
        <v>76.5</v>
      </c>
      <c r="D47" s="97" t="str">
        <f>'1.6-Attainment'!E6</f>
        <v>2</v>
      </c>
      <c r="E47" s="97">
        <f>'1.6-Attainment'!F6</f>
        <v>92.95</v>
      </c>
      <c r="F47" s="97" t="str">
        <f>'1.6-Attainment'!G6</f>
        <v>3</v>
      </c>
    </row>
    <row r="48" spans="1:6" ht="15" customHeight="1" x14ac:dyDescent="0.25">
      <c r="A48" s="195"/>
      <c r="B48" s="96" t="str">
        <f>'1.6-Attainment'!C7</f>
        <v>CO3</v>
      </c>
      <c r="C48" s="97">
        <f>'1.6-Attainment'!D7</f>
        <v>76</v>
      </c>
      <c r="D48" s="97" t="str">
        <f>'1.6-Attainment'!E7</f>
        <v>2</v>
      </c>
      <c r="E48" s="97">
        <f>'1.6-Attainment'!F7</f>
        <v>92.8</v>
      </c>
      <c r="F48" s="97" t="str">
        <f>'1.6-Attainment'!G7</f>
        <v>3</v>
      </c>
    </row>
    <row r="49" spans="1:6" ht="15" customHeight="1" x14ac:dyDescent="0.25">
      <c r="A49" s="195"/>
      <c r="B49" s="96" t="str">
        <f>'1.6-Attainment'!C8</f>
        <v>CO4</v>
      </c>
      <c r="C49" s="97">
        <f>'1.6-Attainment'!D8</f>
        <v>75.5</v>
      </c>
      <c r="D49" s="97" t="str">
        <f>'1.6-Attainment'!E8</f>
        <v>2</v>
      </c>
      <c r="E49" s="97">
        <f>'1.6-Attainment'!F8</f>
        <v>92.65</v>
      </c>
      <c r="F49" s="97" t="str">
        <f>'1.6-Attainment'!G8</f>
        <v>3</v>
      </c>
    </row>
    <row r="50" spans="1:6" s="41" customFormat="1" ht="15" customHeight="1" x14ac:dyDescent="0.25">
      <c r="A50" s="195"/>
      <c r="B50" s="96" t="str">
        <f>'1.6-Attainment'!C9</f>
        <v>CO5</v>
      </c>
      <c r="C50" s="97">
        <f>'1.6-Attainment'!D9</f>
        <v>51</v>
      </c>
      <c r="D50" s="97" t="str">
        <f>'1.6-Attainment'!E9</f>
        <v>-</v>
      </c>
      <c r="E50" s="97">
        <f>'1.6-Attainment'!F9</f>
        <v>85.3</v>
      </c>
      <c r="F50" s="97" t="str">
        <f>'1.6-Attainment'!G9</f>
        <v>3</v>
      </c>
    </row>
    <row r="51" spans="1:6" s="41" customFormat="1" ht="15" customHeight="1" x14ac:dyDescent="0.25">
      <c r="A51" s="196"/>
      <c r="B51" s="96" t="str">
        <f>'1.6-Attainment'!C10</f>
        <v>CO6</v>
      </c>
      <c r="C51" s="97">
        <f>'1.6-Attainment'!D10</f>
        <v>75.5</v>
      </c>
      <c r="D51" s="97" t="str">
        <f>'1.6-Attainment'!E10</f>
        <v>2</v>
      </c>
      <c r="E51" s="97">
        <f>'1.6-Attainment'!F10</f>
        <v>92.65</v>
      </c>
      <c r="F51" s="97" t="str">
        <f>'1.6-Attainment'!G10</f>
        <v>3</v>
      </c>
    </row>
    <row r="52" spans="1:6" ht="10.5" customHeight="1" x14ac:dyDescent="0.3">
      <c r="A52" s="90"/>
      <c r="B52" s="91"/>
      <c r="C52" s="91"/>
      <c r="D52" s="91"/>
      <c r="E52" s="91"/>
      <c r="F52" s="91"/>
    </row>
    <row r="53" spans="1:6" ht="15" customHeight="1" x14ac:dyDescent="0.25">
      <c r="A53" s="176" t="str">
        <f>'1.7-Attainment'!A1:G1</f>
        <v>Sub: Employability Skills          Sub Code: 1.7</v>
      </c>
      <c r="B53" s="98"/>
      <c r="C53" s="98" t="str">
        <f>'1.7-Attainment'!D3</f>
        <v>Internals</v>
      </c>
      <c r="D53" s="98"/>
      <c r="E53" s="98" t="str">
        <f>'1.7-Attainment'!F3</f>
        <v>Final CO Attainment</v>
      </c>
      <c r="F53" s="98"/>
    </row>
    <row r="54" spans="1:6" ht="18.75" x14ac:dyDescent="0.25">
      <c r="A54" s="177"/>
      <c r="B54" s="98" t="str">
        <f>'1.7-Attainment'!C4</f>
        <v xml:space="preserve">CO </v>
      </c>
      <c r="C54" s="98" t="str">
        <f>'1.7-Attainment'!D4</f>
        <v>Percentage</v>
      </c>
      <c r="D54" s="98" t="str">
        <f>'1.7-Attainment'!E4</f>
        <v>Level</v>
      </c>
      <c r="E54" s="98" t="str">
        <f>'1.7-Attainment'!F4</f>
        <v>Percentage</v>
      </c>
      <c r="F54" s="98" t="str">
        <f>'1.7-Attainment'!G4</f>
        <v>Level</v>
      </c>
    </row>
    <row r="55" spans="1:6" ht="15" customHeight="1" x14ac:dyDescent="0.25">
      <c r="A55" s="177"/>
      <c r="B55" s="98" t="str">
        <f>'1.7-Attainment'!C5</f>
        <v>CO1</v>
      </c>
      <c r="C55" s="99">
        <f>'1.7-Attainment'!D5</f>
        <v>68</v>
      </c>
      <c r="D55" s="99" t="str">
        <f>'1.7-Attainment'!E5</f>
        <v>1</v>
      </c>
      <c r="E55" s="99">
        <f>'1.7-Attainment'!F5</f>
        <v>90.4</v>
      </c>
      <c r="F55" s="99" t="str">
        <f>'1.7-Attainment'!G5</f>
        <v>3</v>
      </c>
    </row>
    <row r="56" spans="1:6" ht="15" customHeight="1" x14ac:dyDescent="0.25">
      <c r="A56" s="177"/>
      <c r="B56" s="98" t="str">
        <f>'1.7-Attainment'!C6</f>
        <v>CO2</v>
      </c>
      <c r="C56" s="99">
        <f>'1.7-Attainment'!D6</f>
        <v>54.333333333333336</v>
      </c>
      <c r="D56" s="99" t="str">
        <f>'1.7-Attainment'!E6</f>
        <v>-</v>
      </c>
      <c r="E56" s="99">
        <f>'1.7-Attainment'!F6</f>
        <v>86.3</v>
      </c>
      <c r="F56" s="99" t="str">
        <f>'1.7-Attainment'!G6</f>
        <v>3</v>
      </c>
    </row>
    <row r="57" spans="1:6" ht="15" customHeight="1" x14ac:dyDescent="0.25">
      <c r="A57" s="177"/>
      <c r="B57" s="98" t="str">
        <f>'1.7-Attainment'!C7</f>
        <v>CO3</v>
      </c>
      <c r="C57" s="99">
        <f>'1.7-Attainment'!D7</f>
        <v>94</v>
      </c>
      <c r="D57" s="99" t="str">
        <f>'1.7-Attainment'!E7</f>
        <v>3</v>
      </c>
      <c r="E57" s="99">
        <f>'1.7-Attainment'!F7</f>
        <v>98.2</v>
      </c>
      <c r="F57" s="99" t="str">
        <f>'1.7-Attainment'!G7</f>
        <v>3</v>
      </c>
    </row>
    <row r="58" spans="1:6" ht="15" customHeight="1" x14ac:dyDescent="0.25">
      <c r="A58" s="177"/>
      <c r="B58" s="98" t="str">
        <f>'1.7-Attainment'!C8</f>
        <v>CO4</v>
      </c>
      <c r="C58" s="99">
        <f>'1.7-Attainment'!D8</f>
        <v>70</v>
      </c>
      <c r="D58" s="99" t="str">
        <f>'1.7-Attainment'!E8</f>
        <v>2</v>
      </c>
      <c r="E58" s="99">
        <f>'1.7-Attainment'!F8</f>
        <v>91</v>
      </c>
      <c r="F58" s="99" t="str">
        <f>'1.7-Attainment'!G8</f>
        <v>3</v>
      </c>
    </row>
    <row r="59" spans="1:6" ht="15" customHeight="1" x14ac:dyDescent="0.25">
      <c r="A59" s="178"/>
      <c r="B59" s="98" t="str">
        <f>'1.7-Attainment'!C9</f>
        <v>CO5</v>
      </c>
      <c r="C59" s="99">
        <f>'1.7-Attainment'!D9</f>
        <v>73.5</v>
      </c>
      <c r="D59" s="99" t="str">
        <f>'1.7-Attainment'!E9</f>
        <v>2</v>
      </c>
      <c r="E59" s="99">
        <f>'1.7-Attainment'!F9</f>
        <v>92.05</v>
      </c>
      <c r="F59" s="99" t="str">
        <f>'1.7-Attainment'!G9</f>
        <v>3</v>
      </c>
    </row>
  </sheetData>
  <mergeCells count="11">
    <mergeCell ref="A1:F1"/>
    <mergeCell ref="A2:F2"/>
    <mergeCell ref="A3:F3"/>
    <mergeCell ref="A4:F4"/>
    <mergeCell ref="A53:A59"/>
    <mergeCell ref="A6:A12"/>
    <mergeCell ref="A22:A27"/>
    <mergeCell ref="A29:A34"/>
    <mergeCell ref="A36:A42"/>
    <mergeCell ref="A14:A20"/>
    <mergeCell ref="A44:A51"/>
  </mergeCells>
  <pageMargins left="0.7" right="0.7" top="0.75" bottom="0.75" header="0.3" footer="0.3"/>
  <pageSetup scale="73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6" workbookViewId="0">
      <selection activeCell="L6" sqref="L6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35" t="s">
        <v>428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3" spans="1:13" x14ac:dyDescent="0.25">
      <c r="C3" s="74"/>
      <c r="D3" s="74" t="s">
        <v>15</v>
      </c>
      <c r="E3" s="74"/>
      <c r="F3" s="74" t="s">
        <v>18</v>
      </c>
      <c r="G3" s="74"/>
    </row>
    <row r="4" spans="1:13" x14ac:dyDescent="0.25">
      <c r="C4" s="75" t="s">
        <v>16</v>
      </c>
      <c r="D4" s="74" t="s">
        <v>17</v>
      </c>
      <c r="E4" s="74" t="s">
        <v>14</v>
      </c>
      <c r="F4" s="74" t="s">
        <v>17</v>
      </c>
      <c r="G4" s="74" t="s">
        <v>14</v>
      </c>
    </row>
    <row r="5" spans="1:13" x14ac:dyDescent="0.25">
      <c r="C5" s="75" t="s">
        <v>0</v>
      </c>
      <c r="D5" s="29">
        <f>'1.1'!H201</f>
        <v>72</v>
      </c>
      <c r="E5" s="29" t="str">
        <f>'1.1'!I201</f>
        <v>2</v>
      </c>
      <c r="F5" s="29">
        <f>'1.1'!J201</f>
        <v>90.899999999999991</v>
      </c>
      <c r="G5" s="29" t="str">
        <f>'1.1'!K201</f>
        <v>3</v>
      </c>
    </row>
    <row r="6" spans="1:13" x14ac:dyDescent="0.25">
      <c r="C6" s="75" t="s">
        <v>1</v>
      </c>
      <c r="D6" s="29">
        <f>'1.1'!H202</f>
        <v>78.5</v>
      </c>
      <c r="E6" s="29" t="str">
        <f>'1.1'!I202</f>
        <v>2</v>
      </c>
      <c r="F6" s="29">
        <f>'1.1'!J202</f>
        <v>92.85</v>
      </c>
      <c r="G6" s="29" t="str">
        <f>'1.1'!K202</f>
        <v>3</v>
      </c>
    </row>
    <row r="7" spans="1:13" x14ac:dyDescent="0.25">
      <c r="C7" s="75" t="s">
        <v>2</v>
      </c>
      <c r="D7" s="29">
        <f>'1.1'!H203</f>
        <v>54</v>
      </c>
      <c r="E7" s="29" t="str">
        <f>'1.1'!I203</f>
        <v>-</v>
      </c>
      <c r="F7" s="29">
        <f>'1.1'!J203</f>
        <v>85.5</v>
      </c>
      <c r="G7" s="29" t="str">
        <f>'1.1'!K203</f>
        <v>3</v>
      </c>
    </row>
    <row r="8" spans="1:13" x14ac:dyDescent="0.25">
      <c r="C8" s="75" t="s">
        <v>3</v>
      </c>
      <c r="D8" s="29">
        <f>'1.1'!H204</f>
        <v>73.5</v>
      </c>
      <c r="E8" s="29" t="str">
        <f>'1.1'!I204</f>
        <v>2</v>
      </c>
      <c r="F8" s="29">
        <f>'1.1'!J204</f>
        <v>91.35</v>
      </c>
      <c r="G8" s="29" t="str">
        <f>'1.1'!K204</f>
        <v>3</v>
      </c>
    </row>
    <row r="9" spans="1:13" x14ac:dyDescent="0.25">
      <c r="C9" s="75" t="s">
        <v>59</v>
      </c>
      <c r="D9" s="29">
        <f>'1.1'!H205</f>
        <v>56.5</v>
      </c>
      <c r="E9" s="29" t="str">
        <f>'1.1'!I205</f>
        <v>-</v>
      </c>
      <c r="F9" s="29">
        <f>'1.1'!J205</f>
        <v>86.25</v>
      </c>
      <c r="G9" s="29" t="str">
        <f>'1.1'!K205</f>
        <v>3</v>
      </c>
    </row>
    <row r="13" spans="1:13" ht="15.75" thickBot="1" x14ac:dyDescent="0.3">
      <c r="B13" s="76"/>
      <c r="C13" s="77" t="s">
        <v>6</v>
      </c>
      <c r="D13" s="77" t="s">
        <v>7</v>
      </c>
      <c r="E13" s="77" t="s">
        <v>5</v>
      </c>
      <c r="F13" s="77" t="s">
        <v>12</v>
      </c>
      <c r="G13" s="77" t="s">
        <v>13</v>
      </c>
      <c r="H13" s="77" t="s">
        <v>49</v>
      </c>
      <c r="I13" s="77" t="s">
        <v>50</v>
      </c>
      <c r="J13" s="77" t="s">
        <v>51</v>
      </c>
      <c r="K13" s="77" t="s">
        <v>52</v>
      </c>
      <c r="L13" s="86" t="s">
        <v>67</v>
      </c>
      <c r="M13" s="86" t="s">
        <v>68</v>
      </c>
    </row>
    <row r="14" spans="1:13" ht="16.5" thickBot="1" x14ac:dyDescent="0.3">
      <c r="B14" s="77" t="s">
        <v>8</v>
      </c>
      <c r="C14" s="51">
        <v>2</v>
      </c>
      <c r="D14" s="52">
        <v>2</v>
      </c>
      <c r="E14" s="52">
        <v>1</v>
      </c>
      <c r="F14" s="52">
        <v>3</v>
      </c>
      <c r="G14" s="52">
        <v>2</v>
      </c>
      <c r="H14" s="52"/>
      <c r="I14" s="52">
        <v>2</v>
      </c>
      <c r="J14" s="52">
        <v>2</v>
      </c>
      <c r="K14" s="52">
        <v>1</v>
      </c>
      <c r="L14" s="52">
        <v>1</v>
      </c>
      <c r="M14" s="52">
        <v>1</v>
      </c>
    </row>
    <row r="15" spans="1:13" ht="16.5" thickBot="1" x14ac:dyDescent="0.3">
      <c r="B15" s="77" t="s">
        <v>9</v>
      </c>
      <c r="C15" s="53">
        <v>2</v>
      </c>
      <c r="D15" s="54">
        <v>3</v>
      </c>
      <c r="E15" s="54">
        <v>1</v>
      </c>
      <c r="F15" s="54">
        <v>3</v>
      </c>
      <c r="G15" s="54">
        <v>2</v>
      </c>
      <c r="H15" s="54"/>
      <c r="I15" s="54">
        <v>1</v>
      </c>
      <c r="J15" s="54">
        <v>3</v>
      </c>
      <c r="K15" s="54">
        <v>2</v>
      </c>
      <c r="L15" s="52">
        <v>3</v>
      </c>
      <c r="M15" s="52">
        <v>2</v>
      </c>
    </row>
    <row r="16" spans="1:13" ht="16.5" thickBot="1" x14ac:dyDescent="0.3">
      <c r="B16" s="77" t="s">
        <v>10</v>
      </c>
      <c r="C16" s="53">
        <v>3</v>
      </c>
      <c r="D16" s="54">
        <v>2</v>
      </c>
      <c r="E16" s="54">
        <v>2</v>
      </c>
      <c r="F16" s="54">
        <v>3</v>
      </c>
      <c r="G16" s="54">
        <v>2</v>
      </c>
      <c r="H16" s="54"/>
      <c r="I16" s="54">
        <v>2</v>
      </c>
      <c r="J16" s="54">
        <v>2</v>
      </c>
      <c r="K16" s="54">
        <v>2</v>
      </c>
      <c r="L16" s="52">
        <v>2</v>
      </c>
      <c r="M16" s="52">
        <v>2</v>
      </c>
    </row>
    <row r="17" spans="1:13" ht="16.5" thickBot="1" x14ac:dyDescent="0.3">
      <c r="B17" s="77" t="s">
        <v>11</v>
      </c>
      <c r="C17" s="53">
        <v>2</v>
      </c>
      <c r="D17" s="54">
        <v>3</v>
      </c>
      <c r="E17" s="54">
        <v>1</v>
      </c>
      <c r="F17" s="54">
        <v>3</v>
      </c>
      <c r="G17" s="54">
        <v>2</v>
      </c>
      <c r="H17" s="54"/>
      <c r="I17" s="54">
        <v>2</v>
      </c>
      <c r="J17" s="54">
        <v>2</v>
      </c>
      <c r="K17" s="54">
        <v>2</v>
      </c>
      <c r="L17" s="52">
        <v>2</v>
      </c>
      <c r="M17" s="52">
        <v>2</v>
      </c>
    </row>
    <row r="18" spans="1:13" ht="16.5" thickBot="1" x14ac:dyDescent="0.3">
      <c r="B18" s="77" t="s">
        <v>58</v>
      </c>
      <c r="C18" s="53">
        <v>3</v>
      </c>
      <c r="D18" s="54">
        <v>2</v>
      </c>
      <c r="E18" s="54">
        <v>1</v>
      </c>
      <c r="F18" s="54">
        <v>3</v>
      </c>
      <c r="G18" s="54">
        <v>2</v>
      </c>
      <c r="H18" s="54"/>
      <c r="I18" s="54">
        <v>3</v>
      </c>
      <c r="J18" s="54">
        <v>3</v>
      </c>
      <c r="K18" s="54">
        <v>1</v>
      </c>
      <c r="L18" s="52">
        <v>2</v>
      </c>
      <c r="M18" s="52">
        <v>1</v>
      </c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40"/>
      <c r="C20" s="40"/>
      <c r="D20" s="40"/>
      <c r="E20" s="40"/>
      <c r="F20" s="40"/>
      <c r="G20" s="40"/>
    </row>
    <row r="21" spans="1:13" x14ac:dyDescent="0.25">
      <c r="B21" s="40"/>
      <c r="C21" s="40"/>
      <c r="D21" s="40"/>
      <c r="E21" s="40"/>
      <c r="F21" s="40"/>
      <c r="G21" s="40"/>
    </row>
    <row r="22" spans="1:13" x14ac:dyDescent="0.25">
      <c r="A22" s="156" t="s">
        <v>29</v>
      </c>
      <c r="B22" s="156"/>
      <c r="C22" s="153" t="s">
        <v>6</v>
      </c>
      <c r="D22" s="153" t="s">
        <v>7</v>
      </c>
      <c r="E22" s="153" t="s">
        <v>5</v>
      </c>
      <c r="F22" s="153" t="s">
        <v>12</v>
      </c>
      <c r="G22" s="153" t="s">
        <v>13</v>
      </c>
      <c r="H22" s="153" t="s">
        <v>49</v>
      </c>
      <c r="I22" s="153" t="s">
        <v>50</v>
      </c>
      <c r="J22" s="153" t="s">
        <v>51</v>
      </c>
      <c r="K22" s="153" t="s">
        <v>52</v>
      </c>
      <c r="L22" s="153" t="s">
        <v>67</v>
      </c>
      <c r="M22" s="153" t="s">
        <v>68</v>
      </c>
    </row>
    <row r="23" spans="1:13" x14ac:dyDescent="0.25">
      <c r="A23" s="155" t="s">
        <v>28</v>
      </c>
      <c r="B23" s="155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</row>
    <row r="24" spans="1:13" x14ac:dyDescent="0.25">
      <c r="A24" s="77" t="s">
        <v>8</v>
      </c>
      <c r="B24" s="24">
        <f>F5</f>
        <v>90.899999999999991</v>
      </c>
      <c r="C24" s="82">
        <f t="shared" ref="C24:K24" si="0">C14*$B$24/3</f>
        <v>60.599999999999994</v>
      </c>
      <c r="D24" s="82">
        <f t="shared" si="0"/>
        <v>60.599999999999994</v>
      </c>
      <c r="E24" s="82">
        <f t="shared" si="0"/>
        <v>30.299999999999997</v>
      </c>
      <c r="F24" s="82">
        <f t="shared" si="0"/>
        <v>90.899999999999991</v>
      </c>
      <c r="G24" s="82">
        <f t="shared" si="0"/>
        <v>60.599999999999994</v>
      </c>
      <c r="H24" s="82">
        <f t="shared" si="0"/>
        <v>0</v>
      </c>
      <c r="I24" s="82">
        <f t="shared" si="0"/>
        <v>60.599999999999994</v>
      </c>
      <c r="J24" s="82">
        <f t="shared" si="0"/>
        <v>60.599999999999994</v>
      </c>
      <c r="K24" s="82">
        <f t="shared" si="0"/>
        <v>30.299999999999997</v>
      </c>
      <c r="L24" s="82">
        <f t="shared" ref="L24:M24" si="1">L14*$B$24/3</f>
        <v>30.299999999999997</v>
      </c>
      <c r="M24" s="82">
        <f t="shared" si="1"/>
        <v>30.299999999999997</v>
      </c>
    </row>
    <row r="25" spans="1:13" x14ac:dyDescent="0.25">
      <c r="A25" s="77" t="s">
        <v>9</v>
      </c>
      <c r="B25" s="24">
        <f>F6</f>
        <v>92.85</v>
      </c>
      <c r="C25" s="82">
        <f t="shared" ref="C25:K25" si="2">C15*$B$25/3</f>
        <v>61.9</v>
      </c>
      <c r="D25" s="82">
        <f t="shared" si="2"/>
        <v>92.84999999999998</v>
      </c>
      <c r="E25" s="82">
        <f t="shared" si="2"/>
        <v>30.95</v>
      </c>
      <c r="F25" s="82">
        <f t="shared" si="2"/>
        <v>92.84999999999998</v>
      </c>
      <c r="G25" s="82">
        <f t="shared" si="2"/>
        <v>61.9</v>
      </c>
      <c r="H25" s="82">
        <f t="shared" si="2"/>
        <v>0</v>
      </c>
      <c r="I25" s="82">
        <f t="shared" si="2"/>
        <v>30.95</v>
      </c>
      <c r="J25" s="82">
        <f t="shared" si="2"/>
        <v>92.84999999999998</v>
      </c>
      <c r="K25" s="82">
        <f t="shared" si="2"/>
        <v>61.9</v>
      </c>
      <c r="L25" s="82">
        <f t="shared" ref="L25:M25" si="3">L15*$B$25/3</f>
        <v>92.84999999999998</v>
      </c>
      <c r="M25" s="82">
        <f t="shared" si="3"/>
        <v>61.9</v>
      </c>
    </row>
    <row r="26" spans="1:13" x14ac:dyDescent="0.25">
      <c r="A26" s="77" t="s">
        <v>10</v>
      </c>
      <c r="B26" s="24">
        <f>F7</f>
        <v>85.5</v>
      </c>
      <c r="C26" s="82">
        <f t="shared" ref="C26:K26" si="4">C16*$B$26/3</f>
        <v>85.5</v>
      </c>
      <c r="D26" s="82">
        <f t="shared" si="4"/>
        <v>57</v>
      </c>
      <c r="E26" s="82">
        <f t="shared" si="4"/>
        <v>57</v>
      </c>
      <c r="F26" s="82">
        <f t="shared" si="4"/>
        <v>85.5</v>
      </c>
      <c r="G26" s="82">
        <f t="shared" si="4"/>
        <v>57</v>
      </c>
      <c r="H26" s="82">
        <f t="shared" si="4"/>
        <v>0</v>
      </c>
      <c r="I26" s="82">
        <f t="shared" si="4"/>
        <v>57</v>
      </c>
      <c r="J26" s="82">
        <f t="shared" si="4"/>
        <v>57</v>
      </c>
      <c r="K26" s="82">
        <f t="shared" si="4"/>
        <v>57</v>
      </c>
      <c r="L26" s="82">
        <f t="shared" ref="L26:M26" si="5">L16*$B$26/3</f>
        <v>57</v>
      </c>
      <c r="M26" s="82">
        <f t="shared" si="5"/>
        <v>57</v>
      </c>
    </row>
    <row r="27" spans="1:13" x14ac:dyDescent="0.25">
      <c r="A27" s="77" t="s">
        <v>11</v>
      </c>
      <c r="B27" s="24">
        <f>F8</f>
        <v>91.35</v>
      </c>
      <c r="C27" s="82">
        <f t="shared" ref="C27:K27" si="6">C17*$B$27/3</f>
        <v>60.9</v>
      </c>
      <c r="D27" s="82">
        <f t="shared" si="6"/>
        <v>91.34999999999998</v>
      </c>
      <c r="E27" s="82">
        <f t="shared" si="6"/>
        <v>30.45</v>
      </c>
      <c r="F27" s="82">
        <f t="shared" si="6"/>
        <v>91.34999999999998</v>
      </c>
      <c r="G27" s="82">
        <f t="shared" si="6"/>
        <v>60.9</v>
      </c>
      <c r="H27" s="82">
        <f t="shared" si="6"/>
        <v>0</v>
      </c>
      <c r="I27" s="82">
        <f t="shared" si="6"/>
        <v>60.9</v>
      </c>
      <c r="J27" s="82">
        <f t="shared" si="6"/>
        <v>60.9</v>
      </c>
      <c r="K27" s="82">
        <f t="shared" si="6"/>
        <v>60.9</v>
      </c>
      <c r="L27" s="82">
        <f t="shared" ref="L27:M27" si="7">L17*$B$27/3</f>
        <v>60.9</v>
      </c>
      <c r="M27" s="82">
        <f t="shared" si="7"/>
        <v>60.9</v>
      </c>
    </row>
    <row r="28" spans="1:13" x14ac:dyDescent="0.25">
      <c r="A28" s="86" t="s">
        <v>58</v>
      </c>
      <c r="B28" s="24">
        <f>F9</f>
        <v>86.25</v>
      </c>
      <c r="C28" s="82">
        <f>C18*$B$28/3</f>
        <v>86.25</v>
      </c>
      <c r="D28" s="82">
        <f t="shared" ref="D28:M28" si="8">D18*$B$28/3</f>
        <v>57.5</v>
      </c>
      <c r="E28" s="82">
        <f t="shared" si="8"/>
        <v>28.75</v>
      </c>
      <c r="F28" s="82">
        <f t="shared" si="8"/>
        <v>86.25</v>
      </c>
      <c r="G28" s="82">
        <f t="shared" si="8"/>
        <v>57.5</v>
      </c>
      <c r="H28" s="82">
        <f t="shared" si="8"/>
        <v>0</v>
      </c>
      <c r="I28" s="82">
        <f t="shared" si="8"/>
        <v>86.25</v>
      </c>
      <c r="J28" s="82">
        <f t="shared" si="8"/>
        <v>86.25</v>
      </c>
      <c r="K28" s="82">
        <f t="shared" si="8"/>
        <v>28.75</v>
      </c>
      <c r="L28" s="82">
        <f t="shared" si="8"/>
        <v>57.5</v>
      </c>
      <c r="M28" s="82">
        <f t="shared" si="8"/>
        <v>28.75</v>
      </c>
    </row>
    <row r="29" spans="1:13" x14ac:dyDescent="0.25">
      <c r="A29" s="77" t="s">
        <v>30</v>
      </c>
      <c r="B29" s="83"/>
      <c r="C29" s="84">
        <f>AVERAGE(C24:C28)</f>
        <v>71.03</v>
      </c>
      <c r="D29" s="84">
        <f>AVERAGE(D24:D28)</f>
        <v>71.859999999999985</v>
      </c>
      <c r="E29" s="84">
        <f t="shared" ref="E29:M29" si="9">AVERAGE(E24:E28)</f>
        <v>35.489999999999995</v>
      </c>
      <c r="F29" s="84">
        <f t="shared" si="9"/>
        <v>89.36999999999999</v>
      </c>
      <c r="G29" s="84">
        <f t="shared" si="9"/>
        <v>59.58</v>
      </c>
      <c r="H29" s="84">
        <f t="shared" si="9"/>
        <v>0</v>
      </c>
      <c r="I29" s="84">
        <f t="shared" si="9"/>
        <v>59.140000000000008</v>
      </c>
      <c r="J29" s="84">
        <f t="shared" si="9"/>
        <v>71.52</v>
      </c>
      <c r="K29" s="84">
        <f t="shared" si="9"/>
        <v>47.769999999999996</v>
      </c>
      <c r="L29" s="84">
        <f t="shared" si="9"/>
        <v>59.709999999999994</v>
      </c>
      <c r="M29" s="84">
        <f t="shared" si="9"/>
        <v>47.769999999999996</v>
      </c>
    </row>
    <row r="30" spans="1:13" x14ac:dyDescent="0.25">
      <c r="B30" s="40"/>
      <c r="C30" s="40"/>
      <c r="D30" s="40"/>
      <c r="E30" s="40"/>
      <c r="F30" s="40"/>
      <c r="G30" s="40"/>
    </row>
    <row r="31" spans="1:13" x14ac:dyDescent="0.25">
      <c r="D31" s="40"/>
      <c r="E31" s="6"/>
      <c r="F31" s="6"/>
      <c r="G31" s="6"/>
      <c r="H31" s="6"/>
      <c r="I31" s="6"/>
    </row>
    <row r="32" spans="1:13" x14ac:dyDescent="0.25">
      <c r="D32" s="40"/>
      <c r="E32" s="40"/>
      <c r="F32" s="40"/>
      <c r="G32" s="40"/>
    </row>
  </sheetData>
  <mergeCells count="14">
    <mergeCell ref="L22:L23"/>
    <mergeCell ref="M22:M23"/>
    <mergeCell ref="A1:L1"/>
    <mergeCell ref="H22:H23"/>
    <mergeCell ref="I22:I23"/>
    <mergeCell ref="J22:J23"/>
    <mergeCell ref="K22:K23"/>
    <mergeCell ref="A23:B23"/>
    <mergeCell ref="A22:B22"/>
    <mergeCell ref="C22:C23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opLeftCell="A178" zoomScale="80" zoomScaleNormal="80" workbookViewId="0">
      <selection activeCell="P15" sqref="P15"/>
    </sheetView>
  </sheetViews>
  <sheetFormatPr defaultRowHeight="15" x14ac:dyDescent="0.25"/>
  <cols>
    <col min="1" max="1" width="27.7109375" style="1" customWidth="1"/>
    <col min="2" max="2" width="27.85546875" style="1" customWidth="1"/>
    <col min="3" max="3" width="14.140625" style="2" customWidth="1"/>
    <col min="4" max="11" width="7.140625" style="2" customWidth="1"/>
    <col min="12" max="12" width="8.85546875" style="2" customWidth="1"/>
    <col min="13" max="14" width="7.140625" style="2" customWidth="1"/>
    <col min="15" max="15" width="15.7109375" style="41" bestFit="1" customWidth="1"/>
    <col min="16" max="16" width="24.42578125" style="2" bestFit="1" customWidth="1"/>
    <col min="17" max="16384" width="9.140625" style="41"/>
  </cols>
  <sheetData>
    <row r="1" spans="1:16" ht="18.75" customHeight="1" x14ac:dyDescent="0.3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5" customHeight="1" x14ac:dyDescent="0.3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5" customHeight="1" x14ac:dyDescent="0.3">
      <c r="A3" s="132" t="s">
        <v>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5" customHeight="1" x14ac:dyDescent="0.3">
      <c r="A4" s="133" t="s">
        <v>57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15" customHeight="1" x14ac:dyDescent="0.3">
      <c r="A5" s="132" t="s">
        <v>44</v>
      </c>
      <c r="B5" s="132"/>
      <c r="C5" s="132" t="s">
        <v>431</v>
      </c>
      <c r="D5" s="132"/>
      <c r="E5" s="132"/>
      <c r="F5" s="132"/>
      <c r="G5" s="132"/>
      <c r="H5" s="70"/>
      <c r="I5" s="132" t="s">
        <v>47</v>
      </c>
      <c r="J5" s="132"/>
      <c r="K5" s="132"/>
      <c r="L5" s="132" t="s">
        <v>66</v>
      </c>
      <c r="M5" s="132"/>
      <c r="N5" s="132" t="s">
        <v>45</v>
      </c>
      <c r="O5" s="132"/>
      <c r="P5" s="70">
        <v>1.2</v>
      </c>
    </row>
    <row r="6" spans="1:16" ht="37.5" x14ac:dyDescent="0.3">
      <c r="A6" s="126" t="s">
        <v>56</v>
      </c>
      <c r="B6" s="70"/>
      <c r="C6" s="134" t="s">
        <v>432</v>
      </c>
      <c r="D6" s="134"/>
      <c r="E6" s="134"/>
      <c r="F6" s="134"/>
      <c r="G6" s="134"/>
      <c r="H6" s="132" t="s">
        <v>46</v>
      </c>
      <c r="I6" s="132"/>
      <c r="J6" s="132"/>
      <c r="K6" s="132"/>
      <c r="L6" s="132"/>
      <c r="M6" s="132" t="s">
        <v>434</v>
      </c>
      <c r="N6" s="132"/>
      <c r="O6" s="132"/>
      <c r="P6" s="132"/>
    </row>
    <row r="7" spans="1:16" x14ac:dyDescent="0.25">
      <c r="A7" s="71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72"/>
    </row>
    <row r="8" spans="1:16" ht="25.5" customHeight="1" x14ac:dyDescent="0.3">
      <c r="A8" s="65"/>
      <c r="B8" s="65"/>
      <c r="C8" s="135" t="s">
        <v>433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66"/>
      <c r="P8" s="87"/>
    </row>
    <row r="9" spans="1:16" ht="18.75" x14ac:dyDescent="0.3">
      <c r="A9" s="68"/>
      <c r="B9" s="68"/>
      <c r="C9" s="131" t="s">
        <v>65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66"/>
      <c r="P9" s="87"/>
    </row>
    <row r="10" spans="1:16" ht="18.75" x14ac:dyDescent="0.3">
      <c r="A10" s="138"/>
      <c r="B10" s="139"/>
      <c r="C10" s="140" t="s">
        <v>37</v>
      </c>
      <c r="D10" s="141"/>
      <c r="E10" s="141"/>
      <c r="F10" s="141"/>
      <c r="G10" s="141"/>
      <c r="H10" s="141"/>
      <c r="I10" s="142"/>
      <c r="J10" s="140" t="s">
        <v>38</v>
      </c>
      <c r="K10" s="141"/>
      <c r="L10" s="141"/>
      <c r="M10" s="142"/>
      <c r="N10" s="69" t="s">
        <v>39</v>
      </c>
      <c r="O10" s="78"/>
      <c r="P10" s="67"/>
    </row>
    <row r="11" spans="1:16" s="13" customFormat="1" ht="15.75" x14ac:dyDescent="0.25">
      <c r="A11" s="143" t="s">
        <v>20</v>
      </c>
      <c r="B11" s="144"/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 t="s">
        <v>40</v>
      </c>
      <c r="P11" s="46" t="s">
        <v>36</v>
      </c>
    </row>
    <row r="12" spans="1:16" s="13" customFormat="1" ht="15.75" x14ac:dyDescent="0.25">
      <c r="A12" s="145" t="s">
        <v>21</v>
      </c>
      <c r="B12" s="146"/>
      <c r="C12" s="55" t="s">
        <v>0</v>
      </c>
      <c r="D12" s="55" t="s">
        <v>2</v>
      </c>
      <c r="E12" s="55" t="s">
        <v>2</v>
      </c>
      <c r="F12" s="55" t="s">
        <v>3</v>
      </c>
      <c r="G12" s="55" t="s">
        <v>0</v>
      </c>
      <c r="H12" s="55" t="s">
        <v>59</v>
      </c>
      <c r="I12" s="55" t="s">
        <v>0</v>
      </c>
      <c r="J12" s="55" t="s">
        <v>0</v>
      </c>
      <c r="K12" s="55" t="s">
        <v>2</v>
      </c>
      <c r="L12" s="55" t="s">
        <v>3</v>
      </c>
      <c r="M12" s="55" t="s">
        <v>1</v>
      </c>
      <c r="N12" s="55" t="s">
        <v>3</v>
      </c>
      <c r="O12" s="46" t="s">
        <v>19</v>
      </c>
      <c r="P12" s="46" t="s">
        <v>19</v>
      </c>
    </row>
    <row r="13" spans="1:16" s="13" customFormat="1" ht="15.75" x14ac:dyDescent="0.25">
      <c r="A13" s="143" t="s">
        <v>22</v>
      </c>
      <c r="B13" s="144"/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10</v>
      </c>
      <c r="K13" s="46">
        <v>10</v>
      </c>
      <c r="L13" s="46">
        <v>10</v>
      </c>
      <c r="M13" s="46">
        <v>10</v>
      </c>
      <c r="N13" s="46">
        <v>15</v>
      </c>
      <c r="O13" s="46">
        <v>70</v>
      </c>
      <c r="P13" s="46">
        <v>70</v>
      </c>
    </row>
    <row r="14" spans="1:16" s="13" customFormat="1" ht="22.5" customHeight="1" x14ac:dyDescent="0.25">
      <c r="A14" s="30" t="s">
        <v>54</v>
      </c>
      <c r="B14" s="30" t="s">
        <v>55</v>
      </c>
      <c r="C14" s="31">
        <f>C13*0.64</f>
        <v>3.2</v>
      </c>
      <c r="D14" s="31">
        <f t="shared" ref="D14:N14" si="0">D13*0.64</f>
        <v>3.2</v>
      </c>
      <c r="E14" s="31">
        <f t="shared" si="0"/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6.4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9.6</v>
      </c>
      <c r="O14" s="32">
        <f>O13*0.357142</f>
        <v>24.999940000000002</v>
      </c>
      <c r="P14" s="33"/>
    </row>
    <row r="15" spans="1:16" s="13" customFormat="1" ht="15.75" x14ac:dyDescent="0.25">
      <c r="A15" s="88" t="str">
        <f>'1.1'!A15</f>
        <v>MB197601</v>
      </c>
      <c r="B15" s="118" t="str">
        <f>'1.1'!B15</f>
        <v>AAKANKSHA RAO BS</v>
      </c>
      <c r="C15" s="23"/>
      <c r="D15" s="23">
        <v>3</v>
      </c>
      <c r="E15" s="23"/>
      <c r="F15" s="23">
        <v>5</v>
      </c>
      <c r="G15" s="23">
        <v>4</v>
      </c>
      <c r="H15" s="23">
        <v>5</v>
      </c>
      <c r="I15" s="23">
        <v>2</v>
      </c>
      <c r="J15" s="23">
        <v>5</v>
      </c>
      <c r="K15" s="23">
        <v>6</v>
      </c>
      <c r="L15" s="23">
        <v>9</v>
      </c>
      <c r="M15" s="23"/>
      <c r="N15" s="23">
        <v>10</v>
      </c>
      <c r="O15" s="119">
        <v>30</v>
      </c>
      <c r="P15" s="50">
        <f>SUM(C15:N15)</f>
        <v>49</v>
      </c>
    </row>
    <row r="16" spans="1:16" s="13" customFormat="1" ht="15.75" x14ac:dyDescent="0.25">
      <c r="A16" s="88" t="str">
        <f>'1.1'!A16</f>
        <v>MB197602</v>
      </c>
      <c r="B16" s="118" t="str">
        <f>'1.1'!B16</f>
        <v>ABHAY PAI</v>
      </c>
      <c r="C16" s="23">
        <v>2</v>
      </c>
      <c r="D16" s="23">
        <v>4</v>
      </c>
      <c r="E16" s="23">
        <v>3</v>
      </c>
      <c r="F16" s="23">
        <v>1</v>
      </c>
      <c r="G16" s="23">
        <v>2</v>
      </c>
      <c r="H16" s="23">
        <v>5</v>
      </c>
      <c r="I16" s="23">
        <v>5</v>
      </c>
      <c r="J16" s="23">
        <v>6</v>
      </c>
      <c r="K16" s="23">
        <v>9</v>
      </c>
      <c r="L16" s="23"/>
      <c r="M16" s="23">
        <v>9</v>
      </c>
      <c r="N16" s="23">
        <v>11</v>
      </c>
      <c r="O16" s="119">
        <v>44</v>
      </c>
      <c r="P16" s="50">
        <f t="shared" ref="P16:P79" si="1">SUM(C16:N16)</f>
        <v>57</v>
      </c>
    </row>
    <row r="17" spans="1:16" s="13" customFormat="1" ht="15.75" x14ac:dyDescent="0.25">
      <c r="A17" s="88" t="str">
        <f>'1.1'!A17</f>
        <v>MB197603</v>
      </c>
      <c r="B17" s="118" t="str">
        <f>'1.1'!B17</f>
        <v>ABHISHEK HATTI</v>
      </c>
      <c r="C17" s="23">
        <v>2</v>
      </c>
      <c r="D17" s="23">
        <v>2</v>
      </c>
      <c r="E17" s="23">
        <v>2</v>
      </c>
      <c r="F17" s="23"/>
      <c r="G17" s="23"/>
      <c r="H17" s="23">
        <v>5</v>
      </c>
      <c r="I17" s="23">
        <v>3</v>
      </c>
      <c r="J17" s="23">
        <v>9</v>
      </c>
      <c r="K17" s="23">
        <v>8</v>
      </c>
      <c r="L17" s="23"/>
      <c r="M17" s="23">
        <v>9</v>
      </c>
      <c r="N17" s="23">
        <v>13</v>
      </c>
      <c r="O17" s="119">
        <v>24</v>
      </c>
      <c r="P17" s="50">
        <f t="shared" si="1"/>
        <v>53</v>
      </c>
    </row>
    <row r="18" spans="1:16" s="13" customFormat="1" ht="15.75" x14ac:dyDescent="0.25">
      <c r="A18" s="88" t="str">
        <f>'1.1'!A18</f>
        <v>MB197604</v>
      </c>
      <c r="B18" s="118" t="str">
        <f>'1.1'!B18</f>
        <v>ABHISHEK JAGADISH JOSHI</v>
      </c>
      <c r="C18" s="23">
        <v>2</v>
      </c>
      <c r="D18" s="23">
        <v>4</v>
      </c>
      <c r="E18" s="23">
        <v>2</v>
      </c>
      <c r="F18" s="23">
        <v>4</v>
      </c>
      <c r="G18" s="23">
        <v>4</v>
      </c>
      <c r="H18" s="23">
        <v>5</v>
      </c>
      <c r="I18" s="23">
        <v>3</v>
      </c>
      <c r="J18" s="23">
        <v>6</v>
      </c>
      <c r="K18" s="23">
        <v>9</v>
      </c>
      <c r="L18" s="23"/>
      <c r="M18" s="23">
        <v>9</v>
      </c>
      <c r="N18" s="23">
        <v>14</v>
      </c>
      <c r="O18" s="119">
        <v>58</v>
      </c>
      <c r="P18" s="50">
        <f t="shared" si="1"/>
        <v>62</v>
      </c>
    </row>
    <row r="19" spans="1:16" s="13" customFormat="1" ht="15.75" x14ac:dyDescent="0.25">
      <c r="A19" s="88" t="str">
        <f>'1.1'!A19</f>
        <v>MB197605</v>
      </c>
      <c r="B19" s="118" t="str">
        <f>'1.1'!B19</f>
        <v>ABHISHEK VIJAYKUMAR LAKKUNDI</v>
      </c>
      <c r="C19" s="23">
        <v>3</v>
      </c>
      <c r="D19" s="23"/>
      <c r="E19" s="23"/>
      <c r="F19" s="23">
        <v>4</v>
      </c>
      <c r="G19" s="23">
        <v>4</v>
      </c>
      <c r="H19" s="23"/>
      <c r="I19" s="23">
        <v>2</v>
      </c>
      <c r="J19" s="23">
        <v>6</v>
      </c>
      <c r="K19" s="23">
        <v>8</v>
      </c>
      <c r="L19" s="23"/>
      <c r="M19" s="23">
        <v>8</v>
      </c>
      <c r="N19" s="23">
        <v>14</v>
      </c>
      <c r="O19" s="119">
        <v>32</v>
      </c>
      <c r="P19" s="50">
        <f t="shared" si="1"/>
        <v>49</v>
      </c>
    </row>
    <row r="20" spans="1:16" s="13" customFormat="1" ht="15.75" x14ac:dyDescent="0.25">
      <c r="A20" s="88" t="str">
        <f>'1.1'!A20</f>
        <v>MB197606</v>
      </c>
      <c r="B20" s="118" t="str">
        <f>'1.1'!B20</f>
        <v>AISHWARYA RK</v>
      </c>
      <c r="C20" s="23">
        <v>2</v>
      </c>
      <c r="D20" s="23"/>
      <c r="E20" s="23">
        <v>5</v>
      </c>
      <c r="F20" s="23">
        <v>3</v>
      </c>
      <c r="G20" s="23"/>
      <c r="H20" s="23">
        <v>3</v>
      </c>
      <c r="I20" s="23">
        <v>3</v>
      </c>
      <c r="J20" s="23"/>
      <c r="K20" s="23"/>
      <c r="L20" s="23">
        <v>7</v>
      </c>
      <c r="M20" s="23">
        <v>8</v>
      </c>
      <c r="N20" s="23">
        <v>12</v>
      </c>
      <c r="O20" s="119">
        <v>32</v>
      </c>
      <c r="P20" s="50">
        <f t="shared" si="1"/>
        <v>43</v>
      </c>
    </row>
    <row r="21" spans="1:16" s="13" customFormat="1" ht="15.75" x14ac:dyDescent="0.25">
      <c r="A21" s="88" t="str">
        <f>'1.1'!A21</f>
        <v>MB197607</v>
      </c>
      <c r="B21" s="118" t="str">
        <f>'1.1'!B21</f>
        <v>AKASH ROSARIO</v>
      </c>
      <c r="C21" s="23">
        <v>4</v>
      </c>
      <c r="D21" s="23">
        <v>3</v>
      </c>
      <c r="E21" s="23">
        <v>1</v>
      </c>
      <c r="F21" s="23">
        <v>3</v>
      </c>
      <c r="G21" s="23">
        <v>5</v>
      </c>
      <c r="H21" s="23">
        <v>1</v>
      </c>
      <c r="I21" s="23">
        <v>4</v>
      </c>
      <c r="J21" s="23">
        <v>7</v>
      </c>
      <c r="K21" s="23">
        <v>9</v>
      </c>
      <c r="L21" s="23"/>
      <c r="M21" s="23">
        <v>7</v>
      </c>
      <c r="N21" s="23">
        <v>14</v>
      </c>
      <c r="O21" s="119">
        <v>25</v>
      </c>
      <c r="P21" s="50">
        <f t="shared" si="1"/>
        <v>58</v>
      </c>
    </row>
    <row r="22" spans="1:16" s="13" customFormat="1" ht="15.75" x14ac:dyDescent="0.25">
      <c r="A22" s="88" t="str">
        <f>'1.1'!A22</f>
        <v>MB197608</v>
      </c>
      <c r="B22" s="118" t="str">
        <f>'1.1'!B22</f>
        <v>AKSHATHA BOPAIAH M</v>
      </c>
      <c r="C22" s="23">
        <v>4</v>
      </c>
      <c r="D22" s="23"/>
      <c r="E22" s="23"/>
      <c r="F22" s="23">
        <v>4</v>
      </c>
      <c r="G22" s="23">
        <v>1</v>
      </c>
      <c r="H22" s="23">
        <v>4</v>
      </c>
      <c r="I22" s="23">
        <v>5</v>
      </c>
      <c r="J22" s="23">
        <v>7</v>
      </c>
      <c r="K22" s="23"/>
      <c r="L22" s="23">
        <v>10</v>
      </c>
      <c r="M22" s="23">
        <v>10</v>
      </c>
      <c r="N22" s="23">
        <v>11</v>
      </c>
      <c r="O22" s="119">
        <v>36</v>
      </c>
      <c r="P22" s="50">
        <f t="shared" si="1"/>
        <v>56</v>
      </c>
    </row>
    <row r="23" spans="1:16" s="13" customFormat="1" ht="15.75" x14ac:dyDescent="0.25">
      <c r="A23" s="88" t="str">
        <f>'1.1'!A23</f>
        <v>MB197609</v>
      </c>
      <c r="B23" s="118" t="str">
        <f>'1.1'!B23</f>
        <v>AKSHATHA K M</v>
      </c>
      <c r="C23" s="23">
        <v>2</v>
      </c>
      <c r="D23" s="23"/>
      <c r="E23" s="23">
        <v>5</v>
      </c>
      <c r="F23" s="23">
        <v>4</v>
      </c>
      <c r="G23" s="23"/>
      <c r="H23" s="23">
        <v>3</v>
      </c>
      <c r="I23" s="23">
        <v>3</v>
      </c>
      <c r="J23" s="23">
        <v>9</v>
      </c>
      <c r="K23" s="23">
        <v>8</v>
      </c>
      <c r="L23" s="23">
        <v>9</v>
      </c>
      <c r="M23" s="23">
        <v>9</v>
      </c>
      <c r="N23" s="23">
        <v>13</v>
      </c>
      <c r="O23" s="119">
        <v>48</v>
      </c>
      <c r="P23" s="50">
        <f t="shared" si="1"/>
        <v>65</v>
      </c>
    </row>
    <row r="24" spans="1:16" s="13" customFormat="1" ht="15.75" x14ac:dyDescent="0.25">
      <c r="A24" s="88" t="str">
        <f>'1.1'!A24</f>
        <v>MB197610</v>
      </c>
      <c r="B24" s="118" t="str">
        <f>'1.1'!B24</f>
        <v>AKSHATHA M L</v>
      </c>
      <c r="C24" s="23">
        <v>5</v>
      </c>
      <c r="D24" s="23"/>
      <c r="E24" s="23">
        <v>5</v>
      </c>
      <c r="F24" s="23">
        <v>1</v>
      </c>
      <c r="G24" s="23"/>
      <c r="H24" s="23">
        <v>3</v>
      </c>
      <c r="I24" s="23">
        <v>5</v>
      </c>
      <c r="J24" s="23">
        <v>7</v>
      </c>
      <c r="K24" s="23"/>
      <c r="L24" s="23">
        <v>10</v>
      </c>
      <c r="M24" s="23">
        <v>8</v>
      </c>
      <c r="N24" s="23"/>
      <c r="O24" s="119">
        <v>33</v>
      </c>
      <c r="P24" s="50">
        <f t="shared" si="1"/>
        <v>44</v>
      </c>
    </row>
    <row r="25" spans="1:16" s="13" customFormat="1" ht="15.75" x14ac:dyDescent="0.25">
      <c r="A25" s="88" t="str">
        <f>'1.1'!A25</f>
        <v>MB197611</v>
      </c>
      <c r="B25" s="118" t="str">
        <f>'1.1'!B25</f>
        <v>AKSHAY KUMAR</v>
      </c>
      <c r="C25" s="23">
        <v>5</v>
      </c>
      <c r="D25" s="23">
        <v>2</v>
      </c>
      <c r="E25" s="23">
        <v>4</v>
      </c>
      <c r="F25" s="23">
        <v>1</v>
      </c>
      <c r="G25" s="23">
        <v>4</v>
      </c>
      <c r="H25" s="23">
        <v>5</v>
      </c>
      <c r="I25" s="23">
        <v>3</v>
      </c>
      <c r="J25" s="23">
        <v>7</v>
      </c>
      <c r="K25" s="23">
        <v>8</v>
      </c>
      <c r="L25" s="23">
        <v>9</v>
      </c>
      <c r="M25" s="23">
        <v>7</v>
      </c>
      <c r="N25" s="23">
        <v>11</v>
      </c>
      <c r="O25" s="119">
        <v>39</v>
      </c>
      <c r="P25" s="50">
        <f t="shared" si="1"/>
        <v>66</v>
      </c>
    </row>
    <row r="26" spans="1:16" s="13" customFormat="1" ht="15.75" x14ac:dyDescent="0.25">
      <c r="A26" s="88" t="str">
        <f>'1.1'!A26</f>
        <v>MB197612</v>
      </c>
      <c r="B26" s="118" t="str">
        <f>'1.1'!B26</f>
        <v>ALOK KRISHNA HEGDE</v>
      </c>
      <c r="C26" s="23">
        <v>5</v>
      </c>
      <c r="D26" s="23">
        <v>3</v>
      </c>
      <c r="E26" s="23">
        <v>3</v>
      </c>
      <c r="F26" s="23">
        <v>4</v>
      </c>
      <c r="G26" s="23">
        <v>1</v>
      </c>
      <c r="H26" s="23"/>
      <c r="I26" s="23"/>
      <c r="J26" s="23">
        <v>10</v>
      </c>
      <c r="K26" s="23"/>
      <c r="L26" s="23">
        <v>9</v>
      </c>
      <c r="M26" s="23">
        <v>8</v>
      </c>
      <c r="N26" s="23">
        <v>12</v>
      </c>
      <c r="O26" s="119">
        <v>31</v>
      </c>
      <c r="P26" s="50">
        <f t="shared" si="1"/>
        <v>55</v>
      </c>
    </row>
    <row r="27" spans="1:16" s="13" customFormat="1" ht="15.75" x14ac:dyDescent="0.25">
      <c r="A27" s="88" t="str">
        <f>'1.1'!A27</f>
        <v>MB197613</v>
      </c>
      <c r="B27" s="118" t="str">
        <f>'1.1'!B27</f>
        <v>AMOGH ASHOK NIMBARGI</v>
      </c>
      <c r="C27" s="23">
        <v>4</v>
      </c>
      <c r="D27" s="23"/>
      <c r="E27" s="23">
        <v>2</v>
      </c>
      <c r="F27" s="23">
        <v>4</v>
      </c>
      <c r="G27" s="23"/>
      <c r="H27" s="23">
        <v>3</v>
      </c>
      <c r="I27" s="23">
        <v>4</v>
      </c>
      <c r="J27" s="23"/>
      <c r="K27" s="23">
        <v>9</v>
      </c>
      <c r="L27" s="23">
        <v>7</v>
      </c>
      <c r="M27" s="23">
        <v>8</v>
      </c>
      <c r="N27" s="23">
        <v>11</v>
      </c>
      <c r="O27" s="119">
        <v>17</v>
      </c>
      <c r="P27" s="50">
        <f t="shared" si="1"/>
        <v>52</v>
      </c>
    </row>
    <row r="28" spans="1:16" s="13" customFormat="1" ht="15.75" x14ac:dyDescent="0.25">
      <c r="A28" s="88" t="str">
        <f>'1.1'!A28</f>
        <v>MB197614</v>
      </c>
      <c r="B28" s="118" t="str">
        <f>'1.1'!B28</f>
        <v>ANANT BAJPAI</v>
      </c>
      <c r="C28" s="23">
        <v>3</v>
      </c>
      <c r="D28" s="23"/>
      <c r="E28" s="23"/>
      <c r="F28" s="23">
        <v>4</v>
      </c>
      <c r="G28" s="23">
        <v>2</v>
      </c>
      <c r="H28" s="23">
        <v>3</v>
      </c>
      <c r="I28" s="23">
        <v>4</v>
      </c>
      <c r="J28" s="23">
        <v>9</v>
      </c>
      <c r="K28" s="23">
        <v>8</v>
      </c>
      <c r="L28" s="23"/>
      <c r="M28" s="23">
        <v>10</v>
      </c>
      <c r="N28" s="23"/>
      <c r="O28" s="119">
        <v>13</v>
      </c>
      <c r="P28" s="50">
        <f t="shared" si="1"/>
        <v>43</v>
      </c>
    </row>
    <row r="29" spans="1:16" s="13" customFormat="1" ht="15.75" x14ac:dyDescent="0.25">
      <c r="A29" s="88" t="str">
        <f>'1.1'!A29</f>
        <v>MB197615</v>
      </c>
      <c r="B29" s="118" t="str">
        <f>'1.1'!B29</f>
        <v>ANIRUDH YS</v>
      </c>
      <c r="C29" s="23">
        <v>5</v>
      </c>
      <c r="D29" s="23">
        <v>3</v>
      </c>
      <c r="E29" s="23"/>
      <c r="F29" s="23">
        <v>3</v>
      </c>
      <c r="G29" s="23"/>
      <c r="H29" s="23">
        <v>5</v>
      </c>
      <c r="I29" s="23">
        <v>4</v>
      </c>
      <c r="J29" s="23">
        <v>7</v>
      </c>
      <c r="K29" s="23"/>
      <c r="L29" s="23">
        <v>7</v>
      </c>
      <c r="M29" s="23">
        <v>9</v>
      </c>
      <c r="N29" s="23">
        <v>11</v>
      </c>
      <c r="O29" s="119">
        <v>28</v>
      </c>
      <c r="P29" s="50">
        <f t="shared" si="1"/>
        <v>54</v>
      </c>
    </row>
    <row r="30" spans="1:16" s="13" customFormat="1" ht="15.75" x14ac:dyDescent="0.25">
      <c r="A30" s="88" t="str">
        <f>'1.1'!A30</f>
        <v>MB197616</v>
      </c>
      <c r="B30" s="118" t="str">
        <f>'1.1'!B30</f>
        <v>ANJALI T M</v>
      </c>
      <c r="C30" s="23">
        <v>3</v>
      </c>
      <c r="D30" s="23">
        <v>1</v>
      </c>
      <c r="E30" s="23">
        <v>1</v>
      </c>
      <c r="F30" s="23">
        <v>3</v>
      </c>
      <c r="G30" s="23">
        <v>2</v>
      </c>
      <c r="H30" s="23">
        <v>2</v>
      </c>
      <c r="I30" s="23">
        <v>3</v>
      </c>
      <c r="J30" s="23">
        <v>9</v>
      </c>
      <c r="K30" s="23"/>
      <c r="L30" s="23">
        <v>7</v>
      </c>
      <c r="M30" s="23">
        <v>8</v>
      </c>
      <c r="N30" s="23">
        <v>13</v>
      </c>
      <c r="O30" s="119">
        <v>25</v>
      </c>
      <c r="P30" s="50">
        <f t="shared" si="1"/>
        <v>52</v>
      </c>
    </row>
    <row r="31" spans="1:16" s="13" customFormat="1" ht="15.75" x14ac:dyDescent="0.25">
      <c r="A31" s="88" t="str">
        <f>'1.1'!A31</f>
        <v>MB197617</v>
      </c>
      <c r="B31" s="118" t="str">
        <f>'1.1'!B31</f>
        <v>ARCHANA V</v>
      </c>
      <c r="C31" s="23"/>
      <c r="D31" s="23">
        <v>1</v>
      </c>
      <c r="E31" s="23">
        <v>3</v>
      </c>
      <c r="F31" s="23"/>
      <c r="G31" s="23">
        <v>2</v>
      </c>
      <c r="H31" s="23">
        <v>4</v>
      </c>
      <c r="I31" s="23">
        <v>4</v>
      </c>
      <c r="J31" s="23">
        <v>8</v>
      </c>
      <c r="K31" s="23">
        <v>8</v>
      </c>
      <c r="L31" s="23"/>
      <c r="M31" s="23">
        <v>8</v>
      </c>
      <c r="N31" s="23">
        <v>13</v>
      </c>
      <c r="O31" s="119">
        <v>38</v>
      </c>
      <c r="P31" s="50">
        <f t="shared" si="1"/>
        <v>51</v>
      </c>
    </row>
    <row r="32" spans="1:16" s="13" customFormat="1" ht="15.75" x14ac:dyDescent="0.25">
      <c r="A32" s="88" t="str">
        <f>'1.1'!A32</f>
        <v>MB197618</v>
      </c>
      <c r="B32" s="118" t="str">
        <f>'1.1'!B32</f>
        <v>ARUN RAVEENDRA BHAT</v>
      </c>
      <c r="C32" s="23">
        <v>4</v>
      </c>
      <c r="D32" s="23"/>
      <c r="E32" s="23"/>
      <c r="F32" s="23">
        <v>2</v>
      </c>
      <c r="G32" s="23">
        <v>5</v>
      </c>
      <c r="H32" s="23">
        <v>4</v>
      </c>
      <c r="I32" s="23">
        <v>2</v>
      </c>
      <c r="J32" s="23">
        <v>8</v>
      </c>
      <c r="K32" s="23">
        <v>7</v>
      </c>
      <c r="L32" s="23"/>
      <c r="M32" s="23">
        <v>8</v>
      </c>
      <c r="N32" s="23">
        <v>14</v>
      </c>
      <c r="O32" s="119">
        <v>46</v>
      </c>
      <c r="P32" s="50">
        <f t="shared" si="1"/>
        <v>54</v>
      </c>
    </row>
    <row r="33" spans="1:16" s="13" customFormat="1" ht="15.75" x14ac:dyDescent="0.25">
      <c r="A33" s="88" t="str">
        <f>'1.1'!A33</f>
        <v>MB197619</v>
      </c>
      <c r="B33" s="118" t="str">
        <f>'1.1'!B33</f>
        <v>ASHWATHI S</v>
      </c>
      <c r="C33" s="23"/>
      <c r="D33" s="23">
        <v>4</v>
      </c>
      <c r="E33" s="23">
        <v>3</v>
      </c>
      <c r="F33" s="23">
        <v>5</v>
      </c>
      <c r="G33" s="23">
        <v>5</v>
      </c>
      <c r="H33" s="23">
        <v>3</v>
      </c>
      <c r="I33" s="23">
        <v>5</v>
      </c>
      <c r="J33" s="23">
        <v>8</v>
      </c>
      <c r="K33" s="23"/>
      <c r="L33" s="23">
        <v>9</v>
      </c>
      <c r="M33" s="23">
        <v>10</v>
      </c>
      <c r="N33" s="23">
        <v>14</v>
      </c>
      <c r="O33" s="119">
        <v>20</v>
      </c>
      <c r="P33" s="50">
        <f t="shared" si="1"/>
        <v>66</v>
      </c>
    </row>
    <row r="34" spans="1:16" s="13" customFormat="1" ht="15.75" x14ac:dyDescent="0.25">
      <c r="A34" s="88" t="str">
        <f>'1.1'!A34</f>
        <v>MB197620</v>
      </c>
      <c r="B34" s="118" t="str">
        <f>'1.1'!B34</f>
        <v>ATHRI D A</v>
      </c>
      <c r="C34" s="23"/>
      <c r="D34" s="23"/>
      <c r="E34" s="23">
        <v>4</v>
      </c>
      <c r="F34" s="23">
        <v>3</v>
      </c>
      <c r="G34" s="23">
        <v>5</v>
      </c>
      <c r="H34" s="23">
        <v>4</v>
      </c>
      <c r="I34" s="23">
        <v>2</v>
      </c>
      <c r="J34" s="23">
        <v>9</v>
      </c>
      <c r="K34" s="23">
        <v>9</v>
      </c>
      <c r="L34" s="23"/>
      <c r="M34" s="23">
        <v>7</v>
      </c>
      <c r="N34" s="23">
        <v>12</v>
      </c>
      <c r="O34" s="119">
        <v>28</v>
      </c>
      <c r="P34" s="50">
        <f t="shared" si="1"/>
        <v>55</v>
      </c>
    </row>
    <row r="35" spans="1:16" s="13" customFormat="1" ht="15.75" x14ac:dyDescent="0.25">
      <c r="A35" s="88" t="str">
        <f>'1.1'!A35</f>
        <v>MB197621</v>
      </c>
      <c r="B35" s="118" t="str">
        <f>'1.1'!B35</f>
        <v>AYUSHI ANAND</v>
      </c>
      <c r="C35" s="23">
        <v>3</v>
      </c>
      <c r="D35" s="23"/>
      <c r="E35" s="23">
        <v>4</v>
      </c>
      <c r="F35" s="23"/>
      <c r="G35" s="23">
        <v>2</v>
      </c>
      <c r="H35" s="23">
        <v>4</v>
      </c>
      <c r="I35" s="23">
        <v>1</v>
      </c>
      <c r="J35" s="23"/>
      <c r="K35" s="23">
        <v>7</v>
      </c>
      <c r="L35" s="23">
        <v>8</v>
      </c>
      <c r="M35" s="23">
        <v>9</v>
      </c>
      <c r="N35" s="23">
        <v>6</v>
      </c>
      <c r="O35" s="119">
        <v>38</v>
      </c>
      <c r="P35" s="50">
        <f t="shared" si="1"/>
        <v>44</v>
      </c>
    </row>
    <row r="36" spans="1:16" s="13" customFormat="1" ht="15.75" x14ac:dyDescent="0.25">
      <c r="A36" s="88" t="str">
        <f>'1.1'!A36</f>
        <v>MB197622</v>
      </c>
      <c r="B36" s="118" t="str">
        <f>'1.1'!B36</f>
        <v>B VASAVI</v>
      </c>
      <c r="C36" s="23">
        <v>2</v>
      </c>
      <c r="D36" s="23">
        <v>4</v>
      </c>
      <c r="E36" s="23">
        <v>3</v>
      </c>
      <c r="F36" s="23">
        <v>2</v>
      </c>
      <c r="G36" s="23"/>
      <c r="H36" s="23"/>
      <c r="I36" s="23">
        <v>2</v>
      </c>
      <c r="J36" s="23">
        <v>9</v>
      </c>
      <c r="K36" s="23">
        <v>7</v>
      </c>
      <c r="L36" s="23"/>
      <c r="M36" s="23">
        <v>8</v>
      </c>
      <c r="N36" s="23">
        <v>13</v>
      </c>
      <c r="O36" s="119">
        <v>31</v>
      </c>
      <c r="P36" s="50">
        <f t="shared" si="1"/>
        <v>50</v>
      </c>
    </row>
    <row r="37" spans="1:16" s="13" customFormat="1" ht="15.75" x14ac:dyDescent="0.25">
      <c r="A37" s="88" t="str">
        <f>'1.1'!A37</f>
        <v>MB197623</v>
      </c>
      <c r="B37" s="118" t="str">
        <f>'1.1'!B37</f>
        <v>BALACHANDRA ADIGA</v>
      </c>
      <c r="C37" s="23">
        <v>5</v>
      </c>
      <c r="D37" s="23">
        <v>2</v>
      </c>
      <c r="E37" s="23">
        <v>5</v>
      </c>
      <c r="F37" s="23"/>
      <c r="G37" s="23"/>
      <c r="H37" s="23"/>
      <c r="I37" s="23">
        <v>3</v>
      </c>
      <c r="J37" s="23">
        <v>7</v>
      </c>
      <c r="K37" s="23">
        <v>7</v>
      </c>
      <c r="L37" s="23">
        <v>7</v>
      </c>
      <c r="M37" s="23"/>
      <c r="N37" s="23">
        <v>12</v>
      </c>
      <c r="O37" s="119">
        <v>31</v>
      </c>
      <c r="P37" s="50">
        <f t="shared" si="1"/>
        <v>48</v>
      </c>
    </row>
    <row r="38" spans="1:16" s="13" customFormat="1" ht="15.75" x14ac:dyDescent="0.25">
      <c r="A38" s="88" t="str">
        <f>'1.1'!A38</f>
        <v>MB197624</v>
      </c>
      <c r="B38" s="118" t="str">
        <f>'1.1'!B38</f>
        <v>BALAJI RAJ V T</v>
      </c>
      <c r="C38" s="23"/>
      <c r="D38" s="23">
        <v>5</v>
      </c>
      <c r="E38" s="23"/>
      <c r="F38" s="23"/>
      <c r="G38" s="23">
        <v>4</v>
      </c>
      <c r="H38" s="23">
        <v>4</v>
      </c>
      <c r="I38" s="23">
        <v>3</v>
      </c>
      <c r="J38" s="23">
        <v>8</v>
      </c>
      <c r="K38" s="23">
        <v>9</v>
      </c>
      <c r="L38" s="23">
        <v>8</v>
      </c>
      <c r="M38" s="23"/>
      <c r="N38" s="23">
        <v>11</v>
      </c>
      <c r="O38" s="119">
        <v>37</v>
      </c>
      <c r="P38" s="50">
        <f t="shared" si="1"/>
        <v>52</v>
      </c>
    </row>
    <row r="39" spans="1:16" s="13" customFormat="1" ht="15.75" x14ac:dyDescent="0.25">
      <c r="A39" s="88" t="str">
        <f>'1.1'!A39</f>
        <v>MB197625</v>
      </c>
      <c r="B39" s="118" t="str">
        <f>'1.1'!B39</f>
        <v>BHARATH GOWDA M R</v>
      </c>
      <c r="C39" s="23"/>
      <c r="D39" s="23">
        <v>1</v>
      </c>
      <c r="E39" s="23">
        <v>3</v>
      </c>
      <c r="F39" s="23"/>
      <c r="G39" s="23">
        <v>2</v>
      </c>
      <c r="H39" s="23">
        <v>5</v>
      </c>
      <c r="I39" s="23">
        <v>2</v>
      </c>
      <c r="J39" s="23">
        <v>7</v>
      </c>
      <c r="K39" s="23"/>
      <c r="L39" s="23">
        <v>6</v>
      </c>
      <c r="M39" s="23">
        <v>10</v>
      </c>
      <c r="N39" s="23">
        <v>14</v>
      </c>
      <c r="O39" s="119">
        <v>36</v>
      </c>
      <c r="P39" s="50">
        <f t="shared" si="1"/>
        <v>50</v>
      </c>
    </row>
    <row r="40" spans="1:16" s="13" customFormat="1" ht="15.75" x14ac:dyDescent="0.25">
      <c r="A40" s="88" t="str">
        <f>'1.1'!A40</f>
        <v>MB197626</v>
      </c>
      <c r="B40" s="118" t="str">
        <f>'1.1'!B40</f>
        <v>BHARATH KIRAN D V</v>
      </c>
      <c r="C40" s="23">
        <v>2</v>
      </c>
      <c r="D40" s="23">
        <v>3</v>
      </c>
      <c r="E40" s="23">
        <v>1</v>
      </c>
      <c r="F40" s="23">
        <v>5</v>
      </c>
      <c r="G40" s="23"/>
      <c r="H40" s="23"/>
      <c r="I40" s="23"/>
      <c r="J40" s="23">
        <v>8</v>
      </c>
      <c r="K40" s="23">
        <v>7</v>
      </c>
      <c r="L40" s="23"/>
      <c r="M40" s="23">
        <v>9</v>
      </c>
      <c r="N40" s="23">
        <v>11</v>
      </c>
      <c r="O40" s="119">
        <v>25</v>
      </c>
      <c r="P40" s="50">
        <f t="shared" si="1"/>
        <v>46</v>
      </c>
    </row>
    <row r="41" spans="1:16" s="13" customFormat="1" ht="15.75" x14ac:dyDescent="0.25">
      <c r="A41" s="88" t="str">
        <f>'1.1'!A41</f>
        <v>MB197627</v>
      </c>
      <c r="B41" s="118" t="str">
        <f>'1.1'!B41</f>
        <v>BHARATH P</v>
      </c>
      <c r="C41" s="23">
        <v>5</v>
      </c>
      <c r="D41" s="23"/>
      <c r="E41" s="23"/>
      <c r="F41" s="23"/>
      <c r="G41" s="23">
        <v>2</v>
      </c>
      <c r="H41" s="23">
        <v>5</v>
      </c>
      <c r="I41" s="23">
        <v>3</v>
      </c>
      <c r="J41" s="23">
        <v>8</v>
      </c>
      <c r="K41" s="23">
        <v>9</v>
      </c>
      <c r="L41" s="23">
        <v>7</v>
      </c>
      <c r="M41" s="23"/>
      <c r="N41" s="23">
        <v>14</v>
      </c>
      <c r="O41" s="119">
        <v>27</v>
      </c>
      <c r="P41" s="50">
        <f t="shared" si="1"/>
        <v>53</v>
      </c>
    </row>
    <row r="42" spans="1:16" s="13" customFormat="1" ht="15.75" x14ac:dyDescent="0.25">
      <c r="A42" s="88" t="str">
        <f>'1.1'!A42</f>
        <v>MB197628</v>
      </c>
      <c r="B42" s="118" t="str">
        <f>'1.1'!B42</f>
        <v>BHARGAVI</v>
      </c>
      <c r="C42" s="23">
        <v>2</v>
      </c>
      <c r="D42" s="23"/>
      <c r="E42" s="23"/>
      <c r="F42" s="23">
        <v>5</v>
      </c>
      <c r="G42" s="23">
        <v>3</v>
      </c>
      <c r="H42" s="23">
        <v>5</v>
      </c>
      <c r="I42" s="23">
        <v>1</v>
      </c>
      <c r="J42" s="23">
        <v>7</v>
      </c>
      <c r="K42" s="23">
        <v>7</v>
      </c>
      <c r="L42" s="23"/>
      <c r="M42" s="23">
        <v>8</v>
      </c>
      <c r="N42" s="23">
        <v>10</v>
      </c>
      <c r="O42" s="119">
        <v>31</v>
      </c>
      <c r="P42" s="50">
        <f t="shared" si="1"/>
        <v>48</v>
      </c>
    </row>
    <row r="43" spans="1:16" s="13" customFormat="1" ht="15.75" x14ac:dyDescent="0.25">
      <c r="A43" s="88" t="str">
        <f>'1.1'!A43</f>
        <v>MB197629</v>
      </c>
      <c r="B43" s="118" t="str">
        <f>'1.1'!B43</f>
        <v>BHUMIKA S J</v>
      </c>
      <c r="C43" s="23">
        <v>4</v>
      </c>
      <c r="D43" s="23">
        <v>1</v>
      </c>
      <c r="E43" s="23"/>
      <c r="F43" s="23"/>
      <c r="G43" s="23">
        <v>5</v>
      </c>
      <c r="H43" s="23"/>
      <c r="I43" s="23">
        <v>1</v>
      </c>
      <c r="J43" s="23">
        <v>8</v>
      </c>
      <c r="K43" s="23">
        <v>7</v>
      </c>
      <c r="L43" s="23">
        <v>8</v>
      </c>
      <c r="M43" s="23">
        <v>8</v>
      </c>
      <c r="N43" s="23">
        <v>11</v>
      </c>
      <c r="O43" s="119">
        <v>30</v>
      </c>
      <c r="P43" s="50">
        <f t="shared" si="1"/>
        <v>53</v>
      </c>
    </row>
    <row r="44" spans="1:16" s="13" customFormat="1" ht="15.75" x14ac:dyDescent="0.25">
      <c r="A44" s="88" t="str">
        <f>'1.1'!A44</f>
        <v>MB197630</v>
      </c>
      <c r="B44" s="118" t="str">
        <f>'1.1'!B44</f>
        <v>BINDU PRIYA</v>
      </c>
      <c r="C44" s="23">
        <v>4</v>
      </c>
      <c r="D44" s="23">
        <v>2</v>
      </c>
      <c r="E44" s="23">
        <v>1</v>
      </c>
      <c r="F44" s="23">
        <v>4</v>
      </c>
      <c r="G44" s="23">
        <v>4</v>
      </c>
      <c r="H44" s="23"/>
      <c r="I44" s="23"/>
      <c r="J44" s="23">
        <v>7</v>
      </c>
      <c r="K44" s="23">
        <v>7</v>
      </c>
      <c r="L44" s="23"/>
      <c r="M44" s="23">
        <v>7</v>
      </c>
      <c r="N44" s="23">
        <v>14</v>
      </c>
      <c r="O44" s="119">
        <v>49</v>
      </c>
      <c r="P44" s="50">
        <f t="shared" si="1"/>
        <v>50</v>
      </c>
    </row>
    <row r="45" spans="1:16" s="13" customFormat="1" ht="15.75" x14ac:dyDescent="0.25">
      <c r="A45" s="88" t="str">
        <f>'1.1'!A45</f>
        <v>MB197631</v>
      </c>
      <c r="B45" s="118" t="str">
        <f>'1.1'!B45</f>
        <v>C RAVIKUMAR</v>
      </c>
      <c r="C45" s="23">
        <v>2</v>
      </c>
      <c r="D45" s="23">
        <v>4</v>
      </c>
      <c r="E45" s="23">
        <v>4</v>
      </c>
      <c r="F45" s="23">
        <v>3</v>
      </c>
      <c r="G45" s="23">
        <v>1</v>
      </c>
      <c r="H45" s="23">
        <v>5</v>
      </c>
      <c r="I45" s="23">
        <v>2</v>
      </c>
      <c r="J45" s="23">
        <v>8</v>
      </c>
      <c r="K45" s="23"/>
      <c r="L45" s="23">
        <v>7</v>
      </c>
      <c r="M45" s="23">
        <v>9</v>
      </c>
      <c r="N45" s="23">
        <v>11</v>
      </c>
      <c r="O45" s="119">
        <v>41</v>
      </c>
      <c r="P45" s="50">
        <f t="shared" si="1"/>
        <v>56</v>
      </c>
    </row>
    <row r="46" spans="1:16" s="13" customFormat="1" ht="15.75" x14ac:dyDescent="0.25">
      <c r="A46" s="88" t="str">
        <f>'1.1'!A46</f>
        <v>MB197632</v>
      </c>
      <c r="B46" s="118" t="str">
        <f>'1.1'!B46</f>
        <v>CHAITRA HIREGOWDARA</v>
      </c>
      <c r="C46" s="23">
        <v>3</v>
      </c>
      <c r="D46" s="23">
        <v>2</v>
      </c>
      <c r="E46" s="23">
        <v>5</v>
      </c>
      <c r="F46" s="23">
        <v>4</v>
      </c>
      <c r="G46" s="23"/>
      <c r="H46" s="23"/>
      <c r="I46" s="23">
        <v>4</v>
      </c>
      <c r="J46" s="23"/>
      <c r="K46" s="23">
        <v>7</v>
      </c>
      <c r="L46" s="23">
        <v>7</v>
      </c>
      <c r="M46" s="23">
        <v>7</v>
      </c>
      <c r="N46" s="23">
        <v>11</v>
      </c>
      <c r="O46" s="119">
        <v>45</v>
      </c>
      <c r="P46" s="50">
        <f t="shared" si="1"/>
        <v>50</v>
      </c>
    </row>
    <row r="47" spans="1:16" s="13" customFormat="1" ht="15.75" x14ac:dyDescent="0.25">
      <c r="A47" s="88" t="str">
        <f>'1.1'!A47</f>
        <v>MB197633</v>
      </c>
      <c r="B47" s="118" t="str">
        <f>'1.1'!B47</f>
        <v>CHANDAN S</v>
      </c>
      <c r="C47" s="23">
        <v>2</v>
      </c>
      <c r="D47" s="23">
        <v>1</v>
      </c>
      <c r="E47" s="23">
        <v>5</v>
      </c>
      <c r="F47" s="23"/>
      <c r="G47" s="23">
        <v>1</v>
      </c>
      <c r="H47" s="23"/>
      <c r="I47" s="23">
        <v>5</v>
      </c>
      <c r="J47" s="23">
        <v>7</v>
      </c>
      <c r="K47" s="23">
        <v>7</v>
      </c>
      <c r="L47" s="23"/>
      <c r="M47" s="23">
        <v>8</v>
      </c>
      <c r="N47" s="23">
        <v>14</v>
      </c>
      <c r="O47" s="119">
        <v>38</v>
      </c>
      <c r="P47" s="50">
        <f t="shared" si="1"/>
        <v>50</v>
      </c>
    </row>
    <row r="48" spans="1:16" s="13" customFormat="1" ht="15.75" x14ac:dyDescent="0.25">
      <c r="A48" s="88" t="str">
        <f>'1.1'!A48</f>
        <v>MB197634</v>
      </c>
      <c r="B48" s="118" t="str">
        <f>'1.1'!B48</f>
        <v>CHERUKURI TRIVENI</v>
      </c>
      <c r="C48" s="23">
        <v>1</v>
      </c>
      <c r="D48" s="23"/>
      <c r="E48" s="23">
        <v>4</v>
      </c>
      <c r="F48" s="23"/>
      <c r="G48" s="23">
        <v>3</v>
      </c>
      <c r="H48" s="23"/>
      <c r="I48" s="23">
        <v>4</v>
      </c>
      <c r="J48" s="23">
        <v>8</v>
      </c>
      <c r="K48" s="23"/>
      <c r="L48" s="23">
        <v>8</v>
      </c>
      <c r="M48" s="23">
        <v>8</v>
      </c>
      <c r="N48" s="23">
        <v>8</v>
      </c>
      <c r="O48" s="119">
        <v>44</v>
      </c>
      <c r="P48" s="50">
        <f t="shared" si="1"/>
        <v>44</v>
      </c>
    </row>
    <row r="49" spans="1:16" s="13" customFormat="1" ht="15.75" x14ac:dyDescent="0.25">
      <c r="A49" s="88" t="str">
        <f>'1.1'!A49</f>
        <v>MB197635</v>
      </c>
      <c r="B49" s="118" t="str">
        <f>'1.1'!B49</f>
        <v>CHETAN VIJAY</v>
      </c>
      <c r="C49" s="23">
        <v>4</v>
      </c>
      <c r="D49" s="23"/>
      <c r="E49" s="23">
        <v>3</v>
      </c>
      <c r="F49" s="23"/>
      <c r="G49" s="23">
        <v>4</v>
      </c>
      <c r="H49" s="23"/>
      <c r="I49" s="23">
        <v>2</v>
      </c>
      <c r="J49" s="23">
        <v>8</v>
      </c>
      <c r="K49" s="23"/>
      <c r="L49" s="23">
        <v>8</v>
      </c>
      <c r="M49" s="23"/>
      <c r="N49" s="23">
        <v>14</v>
      </c>
      <c r="O49" s="119">
        <v>33</v>
      </c>
      <c r="P49" s="50">
        <f t="shared" si="1"/>
        <v>43</v>
      </c>
    </row>
    <row r="50" spans="1:16" s="13" customFormat="1" ht="15.75" x14ac:dyDescent="0.25">
      <c r="A50" s="88" t="str">
        <f>'1.1'!A50</f>
        <v>MB197636</v>
      </c>
      <c r="B50" s="118" t="str">
        <f>'1.1'!B50</f>
        <v>CHIRAAG M</v>
      </c>
      <c r="C50" s="23">
        <v>1</v>
      </c>
      <c r="D50" s="23">
        <v>3</v>
      </c>
      <c r="E50" s="23">
        <v>3</v>
      </c>
      <c r="F50" s="23"/>
      <c r="G50" s="23">
        <v>1</v>
      </c>
      <c r="H50" s="23"/>
      <c r="I50" s="23">
        <v>3</v>
      </c>
      <c r="J50" s="23">
        <v>7</v>
      </c>
      <c r="K50" s="23">
        <v>7</v>
      </c>
      <c r="L50" s="23"/>
      <c r="M50" s="23">
        <v>9</v>
      </c>
      <c r="N50" s="23"/>
      <c r="O50" s="119">
        <v>36</v>
      </c>
      <c r="P50" s="50">
        <f t="shared" si="1"/>
        <v>34</v>
      </c>
    </row>
    <row r="51" spans="1:16" s="13" customFormat="1" ht="15.75" x14ac:dyDescent="0.25">
      <c r="A51" s="88" t="str">
        <f>'1.1'!A51</f>
        <v>MB197637</v>
      </c>
      <c r="B51" s="118" t="str">
        <f>'1.1'!B51</f>
        <v>CLINTAN JOYAN ROCHE</v>
      </c>
      <c r="C51" s="23">
        <v>1</v>
      </c>
      <c r="D51" s="23"/>
      <c r="E51" s="23">
        <v>1</v>
      </c>
      <c r="F51" s="23">
        <v>4</v>
      </c>
      <c r="G51" s="23"/>
      <c r="H51" s="23">
        <v>3</v>
      </c>
      <c r="I51" s="23">
        <v>4</v>
      </c>
      <c r="J51" s="23">
        <v>7</v>
      </c>
      <c r="K51" s="23">
        <v>8</v>
      </c>
      <c r="L51" s="23">
        <v>7</v>
      </c>
      <c r="M51" s="23"/>
      <c r="N51" s="23">
        <v>12</v>
      </c>
      <c r="O51" s="119">
        <v>16</v>
      </c>
      <c r="P51" s="50">
        <f t="shared" si="1"/>
        <v>47</v>
      </c>
    </row>
    <row r="52" spans="1:16" s="13" customFormat="1" ht="15.75" x14ac:dyDescent="0.25">
      <c r="A52" s="88" t="str">
        <f>'1.1'!A52</f>
        <v>MB197638</v>
      </c>
      <c r="B52" s="118" t="str">
        <f>'1.1'!B52</f>
        <v>DARSHAN G</v>
      </c>
      <c r="C52" s="23">
        <v>2</v>
      </c>
      <c r="D52" s="23"/>
      <c r="E52" s="23">
        <v>2</v>
      </c>
      <c r="F52" s="23">
        <v>2</v>
      </c>
      <c r="G52" s="23"/>
      <c r="H52" s="23">
        <v>3</v>
      </c>
      <c r="I52" s="23">
        <v>4</v>
      </c>
      <c r="J52" s="23">
        <v>7</v>
      </c>
      <c r="K52" s="23"/>
      <c r="L52" s="23">
        <v>9</v>
      </c>
      <c r="M52" s="23">
        <v>7</v>
      </c>
      <c r="N52" s="23">
        <v>13</v>
      </c>
      <c r="O52" s="119">
        <v>30</v>
      </c>
      <c r="P52" s="50">
        <f t="shared" si="1"/>
        <v>49</v>
      </c>
    </row>
    <row r="53" spans="1:16" s="13" customFormat="1" ht="15.75" x14ac:dyDescent="0.25">
      <c r="A53" s="88" t="str">
        <f>'1.1'!A53</f>
        <v>MB197639</v>
      </c>
      <c r="B53" s="118" t="str">
        <f>'1.1'!B53</f>
        <v>DARSHAN TOOLAHALLI</v>
      </c>
      <c r="C53" s="23">
        <v>2</v>
      </c>
      <c r="D53" s="23"/>
      <c r="E53" s="23">
        <v>4</v>
      </c>
      <c r="F53" s="23">
        <v>3</v>
      </c>
      <c r="G53" s="23"/>
      <c r="H53" s="23">
        <v>1</v>
      </c>
      <c r="I53" s="23">
        <v>2</v>
      </c>
      <c r="J53" s="23">
        <v>8</v>
      </c>
      <c r="K53" s="23">
        <v>9</v>
      </c>
      <c r="L53" s="23">
        <v>9</v>
      </c>
      <c r="M53" s="23"/>
      <c r="N53" s="23">
        <v>10</v>
      </c>
      <c r="O53" s="119">
        <v>33</v>
      </c>
      <c r="P53" s="50">
        <f t="shared" si="1"/>
        <v>48</v>
      </c>
    </row>
    <row r="54" spans="1:16" s="13" customFormat="1" ht="15.75" x14ac:dyDescent="0.25">
      <c r="A54" s="88" t="str">
        <f>'1.1'!A54</f>
        <v>MB197640</v>
      </c>
      <c r="B54" s="118" t="str">
        <f>'1.1'!B54</f>
        <v>DEEKSHA G</v>
      </c>
      <c r="C54" s="23">
        <v>4</v>
      </c>
      <c r="D54" s="23"/>
      <c r="E54" s="23"/>
      <c r="F54" s="23">
        <v>2</v>
      </c>
      <c r="G54" s="23"/>
      <c r="H54" s="23">
        <v>3</v>
      </c>
      <c r="I54" s="23">
        <v>4</v>
      </c>
      <c r="J54" s="23">
        <v>8</v>
      </c>
      <c r="K54" s="23">
        <v>8</v>
      </c>
      <c r="L54" s="23"/>
      <c r="M54" s="23">
        <v>7</v>
      </c>
      <c r="N54" s="23">
        <v>14</v>
      </c>
      <c r="O54" s="119">
        <v>37</v>
      </c>
      <c r="P54" s="50">
        <f t="shared" si="1"/>
        <v>50</v>
      </c>
    </row>
    <row r="55" spans="1:16" s="13" customFormat="1" ht="15.75" x14ac:dyDescent="0.25">
      <c r="A55" s="88" t="str">
        <f>'1.1'!A55</f>
        <v>MB197641</v>
      </c>
      <c r="B55" s="118" t="str">
        <f>'1.1'!B55</f>
        <v>DEEKSHA K</v>
      </c>
      <c r="C55" s="23">
        <v>2</v>
      </c>
      <c r="D55" s="23"/>
      <c r="E55" s="23">
        <v>1</v>
      </c>
      <c r="F55" s="23">
        <v>5</v>
      </c>
      <c r="G55" s="23"/>
      <c r="H55" s="23">
        <v>3</v>
      </c>
      <c r="I55" s="23">
        <v>2</v>
      </c>
      <c r="J55" s="23">
        <v>7</v>
      </c>
      <c r="K55" s="23"/>
      <c r="L55" s="23">
        <v>8</v>
      </c>
      <c r="M55" s="23">
        <v>9</v>
      </c>
      <c r="N55" s="23">
        <v>14</v>
      </c>
      <c r="O55" s="119">
        <v>34</v>
      </c>
      <c r="P55" s="50">
        <f t="shared" si="1"/>
        <v>51</v>
      </c>
    </row>
    <row r="56" spans="1:16" s="13" customFormat="1" ht="15.75" x14ac:dyDescent="0.25">
      <c r="A56" s="88" t="str">
        <f>'1.1'!A56</f>
        <v>MB197642</v>
      </c>
      <c r="B56" s="118" t="str">
        <f>'1.1'!B56</f>
        <v>DEENA K</v>
      </c>
      <c r="C56" s="23">
        <v>1</v>
      </c>
      <c r="D56" s="23"/>
      <c r="E56" s="23">
        <v>5</v>
      </c>
      <c r="F56" s="23">
        <v>1</v>
      </c>
      <c r="G56" s="23">
        <v>2</v>
      </c>
      <c r="H56" s="23"/>
      <c r="I56" s="23"/>
      <c r="J56" s="23">
        <v>8</v>
      </c>
      <c r="K56" s="23"/>
      <c r="L56" s="23">
        <v>7</v>
      </c>
      <c r="M56" s="23">
        <v>9</v>
      </c>
      <c r="N56" s="23">
        <v>9</v>
      </c>
      <c r="O56" s="119">
        <v>43</v>
      </c>
      <c r="P56" s="50">
        <f t="shared" si="1"/>
        <v>42</v>
      </c>
    </row>
    <row r="57" spans="1:16" s="13" customFormat="1" ht="15.75" x14ac:dyDescent="0.25">
      <c r="A57" s="88" t="str">
        <f>'1.1'!A57</f>
        <v>MB197643</v>
      </c>
      <c r="B57" s="118" t="str">
        <f>'1.1'!B57</f>
        <v>DEEPAK DESAI</v>
      </c>
      <c r="C57" s="23">
        <v>3</v>
      </c>
      <c r="D57" s="23"/>
      <c r="E57" s="23">
        <v>4</v>
      </c>
      <c r="F57" s="23"/>
      <c r="G57" s="23">
        <v>3</v>
      </c>
      <c r="H57" s="23">
        <v>5</v>
      </c>
      <c r="I57" s="23">
        <v>1</v>
      </c>
      <c r="J57" s="23">
        <v>5</v>
      </c>
      <c r="K57" s="23">
        <v>6</v>
      </c>
      <c r="L57" s="23">
        <v>5</v>
      </c>
      <c r="M57" s="23"/>
      <c r="N57" s="23">
        <v>10</v>
      </c>
      <c r="O57" s="119">
        <v>40</v>
      </c>
      <c r="P57" s="50">
        <f t="shared" si="1"/>
        <v>42</v>
      </c>
    </row>
    <row r="58" spans="1:16" s="13" customFormat="1" ht="15.75" x14ac:dyDescent="0.25">
      <c r="A58" s="88" t="str">
        <f>'1.1'!A58</f>
        <v>MB197644</v>
      </c>
      <c r="B58" s="118" t="str">
        <f>'1.1'!B58</f>
        <v>DEEPIKA M</v>
      </c>
      <c r="C58" s="23">
        <v>3</v>
      </c>
      <c r="D58" s="23">
        <v>2</v>
      </c>
      <c r="E58" s="23">
        <v>4</v>
      </c>
      <c r="F58" s="23">
        <v>4</v>
      </c>
      <c r="G58" s="23"/>
      <c r="H58" s="23"/>
      <c r="I58" s="23"/>
      <c r="J58" s="23">
        <v>8</v>
      </c>
      <c r="K58" s="23">
        <v>6</v>
      </c>
      <c r="L58" s="23"/>
      <c r="M58" s="23">
        <v>7</v>
      </c>
      <c r="N58" s="23">
        <v>14</v>
      </c>
      <c r="O58" s="119">
        <v>49</v>
      </c>
      <c r="P58" s="50">
        <f t="shared" si="1"/>
        <v>48</v>
      </c>
    </row>
    <row r="59" spans="1:16" s="13" customFormat="1" ht="15.75" x14ac:dyDescent="0.25">
      <c r="A59" s="88" t="str">
        <f>'1.1'!A59</f>
        <v>MB197645</v>
      </c>
      <c r="B59" s="118" t="str">
        <f>'1.1'!B59</f>
        <v>DILEEP SATISH HEGDE</v>
      </c>
      <c r="C59" s="23">
        <v>3</v>
      </c>
      <c r="D59" s="23"/>
      <c r="E59" s="23"/>
      <c r="F59" s="23">
        <v>2</v>
      </c>
      <c r="G59" s="23"/>
      <c r="H59" s="23">
        <v>5</v>
      </c>
      <c r="I59" s="23">
        <v>4</v>
      </c>
      <c r="J59" s="23"/>
      <c r="K59" s="23">
        <v>8</v>
      </c>
      <c r="L59" s="23">
        <v>8</v>
      </c>
      <c r="M59" s="23">
        <v>7</v>
      </c>
      <c r="N59" s="23">
        <v>14</v>
      </c>
      <c r="O59" s="119">
        <v>30</v>
      </c>
      <c r="P59" s="50">
        <f t="shared" si="1"/>
        <v>51</v>
      </c>
    </row>
    <row r="60" spans="1:16" s="13" customFormat="1" ht="15.75" x14ac:dyDescent="0.25">
      <c r="A60" s="88" t="str">
        <f>'1.1'!A60</f>
        <v>MB197646</v>
      </c>
      <c r="B60" s="118" t="str">
        <f>'1.1'!B60</f>
        <v>DIVYA MUGADUR</v>
      </c>
      <c r="C60" s="23">
        <v>5</v>
      </c>
      <c r="D60" s="23"/>
      <c r="E60" s="23"/>
      <c r="F60" s="23">
        <v>1</v>
      </c>
      <c r="G60" s="23">
        <v>5</v>
      </c>
      <c r="H60" s="23"/>
      <c r="I60" s="23">
        <v>4</v>
      </c>
      <c r="J60" s="23">
        <v>9</v>
      </c>
      <c r="K60" s="23">
        <v>8</v>
      </c>
      <c r="L60" s="23">
        <v>8</v>
      </c>
      <c r="M60" s="23"/>
      <c r="N60" s="23">
        <v>12</v>
      </c>
      <c r="O60" s="119">
        <v>26</v>
      </c>
      <c r="P60" s="50">
        <f t="shared" si="1"/>
        <v>52</v>
      </c>
    </row>
    <row r="61" spans="1:16" s="13" customFormat="1" ht="15.75" x14ac:dyDescent="0.25">
      <c r="A61" s="88" t="str">
        <f>'1.1'!A61</f>
        <v>MB197647</v>
      </c>
      <c r="B61" s="118" t="str">
        <f>'1.1'!B61</f>
        <v>DIVYASHREE R</v>
      </c>
      <c r="C61" s="23">
        <v>5</v>
      </c>
      <c r="D61" s="23">
        <v>5</v>
      </c>
      <c r="E61" s="23">
        <v>4</v>
      </c>
      <c r="F61" s="23">
        <v>5</v>
      </c>
      <c r="G61" s="23"/>
      <c r="H61" s="23"/>
      <c r="I61" s="23">
        <v>4</v>
      </c>
      <c r="J61" s="23"/>
      <c r="K61" s="23">
        <v>9</v>
      </c>
      <c r="L61" s="23">
        <v>9</v>
      </c>
      <c r="M61" s="23">
        <v>7</v>
      </c>
      <c r="N61" s="23">
        <v>13</v>
      </c>
      <c r="O61" s="119">
        <v>42</v>
      </c>
      <c r="P61" s="50">
        <f t="shared" si="1"/>
        <v>61</v>
      </c>
    </row>
    <row r="62" spans="1:16" s="13" customFormat="1" ht="15.75" x14ac:dyDescent="0.25">
      <c r="A62" s="88" t="str">
        <f>'1.1'!A62</f>
        <v>MB197648</v>
      </c>
      <c r="B62" s="118" t="str">
        <f>'1.1'!B62</f>
        <v>GANAPATI JANARDHAN BHAT</v>
      </c>
      <c r="C62" s="23"/>
      <c r="D62" s="23">
        <v>2</v>
      </c>
      <c r="E62" s="23">
        <v>1</v>
      </c>
      <c r="F62" s="23"/>
      <c r="G62" s="23"/>
      <c r="H62" s="23"/>
      <c r="I62" s="23">
        <v>2</v>
      </c>
      <c r="J62" s="23">
        <v>9</v>
      </c>
      <c r="K62" s="23">
        <v>7</v>
      </c>
      <c r="L62" s="23"/>
      <c r="M62" s="23">
        <v>8</v>
      </c>
      <c r="N62" s="23">
        <v>8</v>
      </c>
      <c r="O62" s="119">
        <v>44</v>
      </c>
      <c r="P62" s="50">
        <f t="shared" si="1"/>
        <v>37</v>
      </c>
    </row>
    <row r="63" spans="1:16" s="13" customFormat="1" ht="15.75" x14ac:dyDescent="0.25">
      <c r="A63" s="88" t="str">
        <f>'1.1'!A63</f>
        <v>MB197649</v>
      </c>
      <c r="B63" s="118" t="str">
        <f>'1.1'!B63</f>
        <v>GOWTHAM S M</v>
      </c>
      <c r="C63" s="23">
        <v>2</v>
      </c>
      <c r="D63" s="23">
        <v>5</v>
      </c>
      <c r="E63" s="23">
        <v>2</v>
      </c>
      <c r="F63" s="23">
        <v>5</v>
      </c>
      <c r="G63" s="23">
        <v>4</v>
      </c>
      <c r="H63" s="23">
        <v>2</v>
      </c>
      <c r="I63" s="23">
        <v>3</v>
      </c>
      <c r="J63" s="23">
        <v>8</v>
      </c>
      <c r="K63" s="23">
        <v>8</v>
      </c>
      <c r="L63" s="23"/>
      <c r="M63" s="23">
        <v>8</v>
      </c>
      <c r="N63" s="23">
        <v>11</v>
      </c>
      <c r="O63" s="119">
        <v>41</v>
      </c>
      <c r="P63" s="50">
        <f t="shared" si="1"/>
        <v>58</v>
      </c>
    </row>
    <row r="64" spans="1:16" s="13" customFormat="1" ht="15.75" x14ac:dyDescent="0.25">
      <c r="A64" s="88" t="str">
        <f>'1.1'!A64</f>
        <v>MB197650</v>
      </c>
      <c r="B64" s="118" t="str">
        <f>'1.1'!B64</f>
        <v>GREESHMA G M</v>
      </c>
      <c r="C64" s="23">
        <v>2</v>
      </c>
      <c r="D64" s="23">
        <v>1</v>
      </c>
      <c r="E64" s="23"/>
      <c r="F64" s="23">
        <v>4</v>
      </c>
      <c r="G64" s="23"/>
      <c r="H64" s="23"/>
      <c r="I64" s="23"/>
      <c r="J64" s="23">
        <v>7</v>
      </c>
      <c r="K64" s="23">
        <v>9</v>
      </c>
      <c r="L64" s="23">
        <v>8</v>
      </c>
      <c r="M64" s="23"/>
      <c r="N64" s="23">
        <v>13</v>
      </c>
      <c r="O64" s="119">
        <v>37</v>
      </c>
      <c r="P64" s="50">
        <f t="shared" si="1"/>
        <v>44</v>
      </c>
    </row>
    <row r="65" spans="1:16" s="13" customFormat="1" ht="15.75" x14ac:dyDescent="0.25">
      <c r="A65" s="88" t="str">
        <f>'1.1'!A65</f>
        <v>MB197651</v>
      </c>
      <c r="B65" s="118" t="str">
        <f>'1.1'!B65</f>
        <v>GUNJAN RAJ</v>
      </c>
      <c r="C65" s="23">
        <v>3</v>
      </c>
      <c r="D65" s="23">
        <v>5</v>
      </c>
      <c r="E65" s="23"/>
      <c r="F65" s="23">
        <v>2</v>
      </c>
      <c r="G65" s="23">
        <v>3</v>
      </c>
      <c r="H65" s="23"/>
      <c r="I65" s="23">
        <v>1</v>
      </c>
      <c r="J65" s="23"/>
      <c r="K65" s="23">
        <v>7</v>
      </c>
      <c r="L65" s="23">
        <v>10</v>
      </c>
      <c r="M65" s="23">
        <v>8</v>
      </c>
      <c r="N65" s="23">
        <v>13</v>
      </c>
      <c r="O65" s="119">
        <v>43</v>
      </c>
      <c r="P65" s="50">
        <f t="shared" si="1"/>
        <v>52</v>
      </c>
    </row>
    <row r="66" spans="1:16" s="13" customFormat="1" ht="15.75" x14ac:dyDescent="0.25">
      <c r="A66" s="88" t="str">
        <f>'1.1'!A66</f>
        <v>MB197652</v>
      </c>
      <c r="B66" s="118" t="str">
        <f>'1.1'!B66</f>
        <v>GURUPRASAD R</v>
      </c>
      <c r="C66" s="23"/>
      <c r="D66" s="23"/>
      <c r="E66" s="23">
        <v>3</v>
      </c>
      <c r="F66" s="23">
        <v>5</v>
      </c>
      <c r="G66" s="23">
        <v>5</v>
      </c>
      <c r="H66" s="23">
        <v>3</v>
      </c>
      <c r="I66" s="23">
        <v>3</v>
      </c>
      <c r="J66" s="23">
        <v>9</v>
      </c>
      <c r="K66" s="23"/>
      <c r="L66" s="23">
        <v>7</v>
      </c>
      <c r="M66" s="23">
        <v>8</v>
      </c>
      <c r="N66" s="23">
        <v>10</v>
      </c>
      <c r="O66" s="119">
        <v>44</v>
      </c>
      <c r="P66" s="50">
        <f t="shared" si="1"/>
        <v>53</v>
      </c>
    </row>
    <row r="67" spans="1:16" s="13" customFormat="1" ht="15.75" x14ac:dyDescent="0.25">
      <c r="A67" s="88" t="str">
        <f>'1.1'!A67</f>
        <v>MB197653</v>
      </c>
      <c r="B67" s="118" t="str">
        <f>'1.1'!B67</f>
        <v>HARSHA N DAS</v>
      </c>
      <c r="C67" s="23"/>
      <c r="D67" s="23"/>
      <c r="E67" s="23"/>
      <c r="F67" s="23">
        <v>2</v>
      </c>
      <c r="G67" s="23">
        <v>1</v>
      </c>
      <c r="H67" s="23">
        <v>4</v>
      </c>
      <c r="I67" s="23">
        <v>5</v>
      </c>
      <c r="J67" s="23">
        <v>8</v>
      </c>
      <c r="K67" s="23"/>
      <c r="L67" s="23">
        <v>9</v>
      </c>
      <c r="M67" s="23">
        <v>7</v>
      </c>
      <c r="N67" s="23">
        <v>14</v>
      </c>
      <c r="O67" s="119">
        <v>42</v>
      </c>
      <c r="P67" s="50">
        <f t="shared" si="1"/>
        <v>50</v>
      </c>
    </row>
    <row r="68" spans="1:16" s="13" customFormat="1" ht="15.75" x14ac:dyDescent="0.25">
      <c r="A68" s="88" t="str">
        <f>'1.1'!A68</f>
        <v>MB197654</v>
      </c>
      <c r="B68" s="118" t="str">
        <f>'1.1'!B68</f>
        <v>K KRISHNAPRASAD</v>
      </c>
      <c r="C68" s="23">
        <v>4</v>
      </c>
      <c r="D68" s="23"/>
      <c r="E68" s="23"/>
      <c r="F68" s="23">
        <v>4</v>
      </c>
      <c r="G68" s="23">
        <v>2</v>
      </c>
      <c r="H68" s="23">
        <v>4</v>
      </c>
      <c r="I68" s="23">
        <v>5</v>
      </c>
      <c r="J68" s="23">
        <v>7</v>
      </c>
      <c r="K68" s="23">
        <v>7</v>
      </c>
      <c r="L68" s="23">
        <v>9</v>
      </c>
      <c r="M68" s="23">
        <v>8</v>
      </c>
      <c r="N68" s="23">
        <v>12</v>
      </c>
      <c r="O68" s="119">
        <v>41</v>
      </c>
      <c r="P68" s="50">
        <f t="shared" si="1"/>
        <v>62</v>
      </c>
    </row>
    <row r="69" spans="1:16" s="13" customFormat="1" ht="15.75" x14ac:dyDescent="0.25">
      <c r="A69" s="88" t="str">
        <f>'1.1'!A69</f>
        <v>MB197655</v>
      </c>
      <c r="B69" s="118" t="str">
        <f>'1.1'!B69</f>
        <v>K R AKSHAY</v>
      </c>
      <c r="C69" s="23">
        <v>5</v>
      </c>
      <c r="D69" s="23">
        <v>1</v>
      </c>
      <c r="E69" s="23">
        <v>4</v>
      </c>
      <c r="F69" s="23"/>
      <c r="G69" s="23">
        <v>4</v>
      </c>
      <c r="H69" s="23"/>
      <c r="I69" s="23">
        <v>1</v>
      </c>
      <c r="J69" s="23"/>
      <c r="K69" s="23">
        <v>7</v>
      </c>
      <c r="L69" s="23">
        <v>8</v>
      </c>
      <c r="M69" s="23">
        <v>9</v>
      </c>
      <c r="N69" s="23">
        <v>14</v>
      </c>
      <c r="O69" s="119">
        <v>37</v>
      </c>
      <c r="P69" s="50">
        <f t="shared" si="1"/>
        <v>53</v>
      </c>
    </row>
    <row r="70" spans="1:16" s="13" customFormat="1" ht="15.75" x14ac:dyDescent="0.25">
      <c r="A70" s="88" t="str">
        <f>'1.1'!A70</f>
        <v>MB197656</v>
      </c>
      <c r="B70" s="118" t="str">
        <f>'1.1'!B70</f>
        <v>KAMBHAM HARSHITHA</v>
      </c>
      <c r="C70" s="23">
        <v>3</v>
      </c>
      <c r="D70" s="23"/>
      <c r="E70" s="23"/>
      <c r="F70" s="23">
        <v>2</v>
      </c>
      <c r="G70" s="23">
        <v>2</v>
      </c>
      <c r="H70" s="23">
        <v>3</v>
      </c>
      <c r="I70" s="23">
        <v>5</v>
      </c>
      <c r="J70" s="23">
        <v>9</v>
      </c>
      <c r="K70" s="23"/>
      <c r="L70" s="23">
        <v>7</v>
      </c>
      <c r="M70" s="23">
        <v>7</v>
      </c>
      <c r="N70" s="23">
        <v>12</v>
      </c>
      <c r="O70" s="119">
        <v>47</v>
      </c>
      <c r="P70" s="50">
        <f t="shared" si="1"/>
        <v>50</v>
      </c>
    </row>
    <row r="71" spans="1:16" s="13" customFormat="1" ht="15.75" x14ac:dyDescent="0.25">
      <c r="A71" s="88" t="str">
        <f>'1.1'!A71</f>
        <v>MB197657</v>
      </c>
      <c r="B71" s="118" t="str">
        <f>'1.1'!B71</f>
        <v>KARAN SK</v>
      </c>
      <c r="C71" s="23">
        <v>4</v>
      </c>
      <c r="D71" s="23"/>
      <c r="E71" s="23"/>
      <c r="F71" s="23">
        <v>3</v>
      </c>
      <c r="G71" s="23">
        <v>5</v>
      </c>
      <c r="H71" s="23">
        <v>2</v>
      </c>
      <c r="I71" s="23">
        <v>1</v>
      </c>
      <c r="J71" s="23">
        <v>7</v>
      </c>
      <c r="K71" s="23">
        <v>8</v>
      </c>
      <c r="L71" s="23">
        <v>9</v>
      </c>
      <c r="M71" s="23"/>
      <c r="N71" s="23">
        <v>12</v>
      </c>
      <c r="O71" s="119">
        <v>29</v>
      </c>
      <c r="P71" s="50">
        <f t="shared" si="1"/>
        <v>51</v>
      </c>
    </row>
    <row r="72" spans="1:16" s="13" customFormat="1" ht="15.75" x14ac:dyDescent="0.25">
      <c r="A72" s="88" t="str">
        <f>'1.1'!A72</f>
        <v>MB197658</v>
      </c>
      <c r="B72" s="118" t="str">
        <f>'1.1'!B72</f>
        <v>KARTHIK AV</v>
      </c>
      <c r="C72" s="23">
        <v>3</v>
      </c>
      <c r="D72" s="23">
        <v>2</v>
      </c>
      <c r="E72" s="23">
        <v>5</v>
      </c>
      <c r="F72" s="23"/>
      <c r="G72" s="23"/>
      <c r="H72" s="23">
        <v>5</v>
      </c>
      <c r="I72" s="23"/>
      <c r="J72" s="23">
        <v>7</v>
      </c>
      <c r="K72" s="23">
        <v>8</v>
      </c>
      <c r="L72" s="23">
        <v>7</v>
      </c>
      <c r="M72" s="23"/>
      <c r="N72" s="23">
        <v>14</v>
      </c>
      <c r="O72" s="119">
        <v>23</v>
      </c>
      <c r="P72" s="50">
        <f t="shared" si="1"/>
        <v>51</v>
      </c>
    </row>
    <row r="73" spans="1:16" s="13" customFormat="1" ht="15.75" x14ac:dyDescent="0.25">
      <c r="A73" s="88" t="str">
        <f>'1.1'!A73</f>
        <v>MB197659</v>
      </c>
      <c r="B73" s="118" t="str">
        <f>'1.1'!B73</f>
        <v>KARTHIK N D</v>
      </c>
      <c r="C73" s="23">
        <v>5</v>
      </c>
      <c r="D73" s="23">
        <v>4</v>
      </c>
      <c r="E73" s="23">
        <v>5</v>
      </c>
      <c r="F73" s="23"/>
      <c r="G73" s="23">
        <v>4</v>
      </c>
      <c r="H73" s="23">
        <v>5</v>
      </c>
      <c r="I73" s="23"/>
      <c r="J73" s="23"/>
      <c r="K73" s="23">
        <v>7</v>
      </c>
      <c r="L73" s="23">
        <v>8</v>
      </c>
      <c r="M73" s="23">
        <v>8</v>
      </c>
      <c r="N73" s="23">
        <v>14</v>
      </c>
      <c r="O73" s="119">
        <v>27</v>
      </c>
      <c r="P73" s="50">
        <f t="shared" si="1"/>
        <v>60</v>
      </c>
    </row>
    <row r="74" spans="1:16" s="13" customFormat="1" ht="15.75" x14ac:dyDescent="0.25">
      <c r="A74" s="88" t="str">
        <f>'1.1'!A74</f>
        <v>MB197660</v>
      </c>
      <c r="B74" s="118" t="str">
        <f>'1.1'!B74</f>
        <v>KEERTHAN KAMATH</v>
      </c>
      <c r="C74" s="23">
        <v>4</v>
      </c>
      <c r="D74" s="23">
        <v>1</v>
      </c>
      <c r="E74" s="23">
        <v>1</v>
      </c>
      <c r="F74" s="23">
        <v>5</v>
      </c>
      <c r="G74" s="23"/>
      <c r="H74" s="23"/>
      <c r="I74" s="23">
        <v>4</v>
      </c>
      <c r="J74" s="23"/>
      <c r="K74" s="23">
        <v>8</v>
      </c>
      <c r="L74" s="23">
        <v>7</v>
      </c>
      <c r="M74" s="23">
        <v>7</v>
      </c>
      <c r="N74" s="23">
        <v>8</v>
      </c>
      <c r="O74" s="119">
        <v>37</v>
      </c>
      <c r="P74" s="50">
        <f t="shared" si="1"/>
        <v>45</v>
      </c>
    </row>
    <row r="75" spans="1:16" s="13" customFormat="1" ht="15.75" x14ac:dyDescent="0.25">
      <c r="A75" s="88" t="str">
        <f>'1.1'!A75</f>
        <v>MB197661</v>
      </c>
      <c r="B75" s="118" t="str">
        <f>'1.1'!B75</f>
        <v>KEERTI</v>
      </c>
      <c r="C75" s="23"/>
      <c r="D75" s="23"/>
      <c r="E75" s="23">
        <v>5</v>
      </c>
      <c r="F75" s="23">
        <v>2</v>
      </c>
      <c r="G75" s="23"/>
      <c r="H75" s="23">
        <v>2</v>
      </c>
      <c r="I75" s="23">
        <v>2</v>
      </c>
      <c r="J75" s="23"/>
      <c r="K75" s="23">
        <v>7</v>
      </c>
      <c r="L75" s="23">
        <v>8</v>
      </c>
      <c r="M75" s="23">
        <v>8</v>
      </c>
      <c r="N75" s="23">
        <v>14</v>
      </c>
      <c r="O75" s="119">
        <v>27</v>
      </c>
      <c r="P75" s="50">
        <f t="shared" si="1"/>
        <v>48</v>
      </c>
    </row>
    <row r="76" spans="1:16" s="13" customFormat="1" ht="15.75" x14ac:dyDescent="0.25">
      <c r="A76" s="88" t="str">
        <f>'1.1'!A76</f>
        <v>MB197662</v>
      </c>
      <c r="B76" s="118" t="str">
        <f>'1.1'!B76</f>
        <v>KESHAV ADITYA</v>
      </c>
      <c r="C76" s="23"/>
      <c r="D76" s="23">
        <v>4</v>
      </c>
      <c r="E76" s="23"/>
      <c r="F76" s="23">
        <v>5</v>
      </c>
      <c r="G76" s="23"/>
      <c r="H76" s="23">
        <v>2</v>
      </c>
      <c r="I76" s="23">
        <v>3</v>
      </c>
      <c r="J76" s="23">
        <v>9</v>
      </c>
      <c r="K76" s="23">
        <v>8</v>
      </c>
      <c r="L76" s="23"/>
      <c r="M76" s="23">
        <v>7</v>
      </c>
      <c r="N76" s="23">
        <v>13</v>
      </c>
      <c r="O76" s="119">
        <v>26</v>
      </c>
      <c r="P76" s="50">
        <f t="shared" si="1"/>
        <v>51</v>
      </c>
    </row>
    <row r="77" spans="1:16" s="13" customFormat="1" ht="15.75" x14ac:dyDescent="0.25">
      <c r="A77" s="88" t="str">
        <f>'1.1'!A77</f>
        <v>MB197663</v>
      </c>
      <c r="B77" s="118" t="str">
        <f>'1.1'!B77</f>
        <v>KRITI SHUKLA</v>
      </c>
      <c r="C77" s="23">
        <v>5</v>
      </c>
      <c r="D77" s="23">
        <v>2</v>
      </c>
      <c r="E77" s="23"/>
      <c r="F77" s="23">
        <v>2</v>
      </c>
      <c r="G77" s="23"/>
      <c r="H77" s="23">
        <v>3</v>
      </c>
      <c r="I77" s="23">
        <v>2</v>
      </c>
      <c r="J77" s="23">
        <v>9</v>
      </c>
      <c r="K77" s="23">
        <v>7</v>
      </c>
      <c r="L77" s="23">
        <v>9</v>
      </c>
      <c r="M77" s="23">
        <v>7</v>
      </c>
      <c r="N77" s="23">
        <v>11</v>
      </c>
      <c r="O77" s="119">
        <v>25</v>
      </c>
      <c r="P77" s="50">
        <f t="shared" si="1"/>
        <v>57</v>
      </c>
    </row>
    <row r="78" spans="1:16" s="13" customFormat="1" ht="15.75" x14ac:dyDescent="0.25">
      <c r="A78" s="88" t="str">
        <f>'1.1'!A78</f>
        <v>MB197664</v>
      </c>
      <c r="B78" s="118" t="str">
        <f>'1.1'!B78</f>
        <v>KUBERANAND N</v>
      </c>
      <c r="C78" s="23">
        <v>3</v>
      </c>
      <c r="D78" s="23">
        <v>2</v>
      </c>
      <c r="E78" s="23">
        <v>5</v>
      </c>
      <c r="F78" s="23"/>
      <c r="G78" s="23">
        <v>3</v>
      </c>
      <c r="H78" s="23">
        <v>4</v>
      </c>
      <c r="I78" s="23">
        <v>4</v>
      </c>
      <c r="J78" s="23"/>
      <c r="K78" s="23"/>
      <c r="L78" s="23">
        <v>7</v>
      </c>
      <c r="M78" s="23">
        <v>9</v>
      </c>
      <c r="N78" s="23">
        <v>10</v>
      </c>
      <c r="O78" s="119">
        <v>27</v>
      </c>
      <c r="P78" s="50">
        <f t="shared" si="1"/>
        <v>47</v>
      </c>
    </row>
    <row r="79" spans="1:16" s="13" customFormat="1" ht="15.75" x14ac:dyDescent="0.25">
      <c r="A79" s="88" t="str">
        <f>'1.1'!A79</f>
        <v>MB197665</v>
      </c>
      <c r="B79" s="118" t="str">
        <f>'1.1'!B79</f>
        <v>LALITHA T V</v>
      </c>
      <c r="C79" s="23"/>
      <c r="D79" s="23">
        <v>4</v>
      </c>
      <c r="E79" s="23"/>
      <c r="F79" s="23">
        <v>4</v>
      </c>
      <c r="G79" s="23"/>
      <c r="H79" s="23">
        <v>5</v>
      </c>
      <c r="I79" s="23">
        <v>2</v>
      </c>
      <c r="J79" s="23">
        <v>9</v>
      </c>
      <c r="K79" s="23">
        <v>8</v>
      </c>
      <c r="L79" s="23">
        <v>9</v>
      </c>
      <c r="M79" s="23">
        <v>7</v>
      </c>
      <c r="N79" s="23">
        <v>13</v>
      </c>
      <c r="O79" s="119">
        <v>29</v>
      </c>
      <c r="P79" s="50">
        <f t="shared" si="1"/>
        <v>61</v>
      </c>
    </row>
    <row r="80" spans="1:16" s="13" customFormat="1" ht="15.75" x14ac:dyDescent="0.25">
      <c r="A80" s="88" t="str">
        <f>'1.1'!A80</f>
        <v>MB197666</v>
      </c>
      <c r="B80" s="118" t="str">
        <f>'1.1'!B80</f>
        <v>LATHASHREE S</v>
      </c>
      <c r="C80" s="23"/>
      <c r="D80" s="23">
        <v>2</v>
      </c>
      <c r="E80" s="23">
        <v>1</v>
      </c>
      <c r="F80" s="23">
        <v>5</v>
      </c>
      <c r="G80" s="23">
        <v>1</v>
      </c>
      <c r="H80" s="23">
        <v>2</v>
      </c>
      <c r="I80" s="23">
        <v>4</v>
      </c>
      <c r="J80" s="23">
        <v>8</v>
      </c>
      <c r="K80" s="23"/>
      <c r="L80" s="23"/>
      <c r="M80" s="23">
        <v>7</v>
      </c>
      <c r="N80" s="23">
        <v>12</v>
      </c>
      <c r="O80" s="119">
        <v>27</v>
      </c>
      <c r="P80" s="50">
        <f t="shared" ref="P80:P143" si="2">SUM(C80:N80)</f>
        <v>42</v>
      </c>
    </row>
    <row r="81" spans="1:16" s="13" customFormat="1" ht="15.75" x14ac:dyDescent="0.25">
      <c r="A81" s="88" t="str">
        <f>'1.1'!A81</f>
        <v>MB197667</v>
      </c>
      <c r="B81" s="118" t="str">
        <f>'1.1'!B81</f>
        <v>LAVANYA H</v>
      </c>
      <c r="C81" s="23"/>
      <c r="D81" s="23"/>
      <c r="E81" s="23">
        <v>3</v>
      </c>
      <c r="F81" s="23"/>
      <c r="G81" s="23">
        <v>4</v>
      </c>
      <c r="H81" s="23">
        <v>2</v>
      </c>
      <c r="I81" s="23">
        <v>1</v>
      </c>
      <c r="J81" s="23">
        <v>9</v>
      </c>
      <c r="K81" s="23">
        <v>8</v>
      </c>
      <c r="L81" s="23">
        <v>7</v>
      </c>
      <c r="M81" s="23"/>
      <c r="N81" s="23">
        <v>10</v>
      </c>
      <c r="O81" s="119">
        <v>41</v>
      </c>
      <c r="P81" s="50">
        <f t="shared" si="2"/>
        <v>44</v>
      </c>
    </row>
    <row r="82" spans="1:16" s="13" customFormat="1" ht="15.75" x14ac:dyDescent="0.25">
      <c r="A82" s="88" t="str">
        <f>'1.1'!A82</f>
        <v>MB197668</v>
      </c>
      <c r="B82" s="118" t="str">
        <f>'1.1'!B82</f>
        <v>LEELAVATI B THITE</v>
      </c>
      <c r="C82" s="23"/>
      <c r="D82" s="23">
        <v>4</v>
      </c>
      <c r="E82" s="23">
        <v>3</v>
      </c>
      <c r="F82" s="23">
        <v>2</v>
      </c>
      <c r="G82" s="23">
        <v>4</v>
      </c>
      <c r="H82" s="23"/>
      <c r="I82" s="23"/>
      <c r="J82" s="23">
        <v>9</v>
      </c>
      <c r="K82" s="23"/>
      <c r="L82" s="23">
        <v>8</v>
      </c>
      <c r="M82" s="23">
        <v>9</v>
      </c>
      <c r="N82" s="23">
        <v>10</v>
      </c>
      <c r="O82" s="119">
        <v>33</v>
      </c>
      <c r="P82" s="50">
        <f t="shared" si="2"/>
        <v>49</v>
      </c>
    </row>
    <row r="83" spans="1:16" s="13" customFormat="1" ht="15.75" x14ac:dyDescent="0.25">
      <c r="A83" s="88" t="str">
        <f>'1.1'!A83</f>
        <v>MB197669</v>
      </c>
      <c r="B83" s="118" t="str">
        <f>'1.1'!B83</f>
        <v>LEENA PARIK</v>
      </c>
      <c r="C83" s="23">
        <v>1</v>
      </c>
      <c r="D83" s="23"/>
      <c r="E83" s="23">
        <v>2</v>
      </c>
      <c r="F83" s="23"/>
      <c r="G83" s="23">
        <v>1</v>
      </c>
      <c r="H83" s="23">
        <v>4</v>
      </c>
      <c r="I83" s="23">
        <v>3</v>
      </c>
      <c r="J83" s="23">
        <v>8</v>
      </c>
      <c r="K83" s="23">
        <v>7</v>
      </c>
      <c r="L83" s="23">
        <v>8</v>
      </c>
      <c r="M83" s="23"/>
      <c r="N83" s="23">
        <v>12</v>
      </c>
      <c r="O83" s="119">
        <v>41</v>
      </c>
      <c r="P83" s="50">
        <f t="shared" si="2"/>
        <v>46</v>
      </c>
    </row>
    <row r="84" spans="1:16" s="13" customFormat="1" ht="15.75" x14ac:dyDescent="0.25">
      <c r="A84" s="88" t="str">
        <f>'1.1'!A84</f>
        <v>MB197670</v>
      </c>
      <c r="B84" s="118" t="str">
        <f>'1.1'!B84</f>
        <v>LINGRAJ PATIL</v>
      </c>
      <c r="C84" s="23">
        <v>3</v>
      </c>
      <c r="D84" s="23"/>
      <c r="E84" s="23">
        <v>5</v>
      </c>
      <c r="F84" s="23">
        <v>2</v>
      </c>
      <c r="G84" s="23">
        <v>4</v>
      </c>
      <c r="H84" s="23">
        <v>3</v>
      </c>
      <c r="I84" s="23"/>
      <c r="J84" s="23">
        <v>7</v>
      </c>
      <c r="K84" s="23"/>
      <c r="L84" s="23">
        <v>7</v>
      </c>
      <c r="M84" s="23">
        <v>9</v>
      </c>
      <c r="N84" s="23">
        <v>12</v>
      </c>
      <c r="O84" s="119">
        <v>28</v>
      </c>
      <c r="P84" s="50">
        <f t="shared" si="2"/>
        <v>52</v>
      </c>
    </row>
    <row r="85" spans="1:16" s="13" customFormat="1" ht="15.75" x14ac:dyDescent="0.25">
      <c r="A85" s="88" t="str">
        <f>'1.1'!A85</f>
        <v>MB197671</v>
      </c>
      <c r="B85" s="118" t="str">
        <f>'1.1'!B85</f>
        <v>LOKESH MG</v>
      </c>
      <c r="C85" s="23">
        <v>4</v>
      </c>
      <c r="D85" s="23">
        <v>2</v>
      </c>
      <c r="E85" s="23"/>
      <c r="F85" s="23">
        <v>4</v>
      </c>
      <c r="G85" s="23">
        <v>3</v>
      </c>
      <c r="H85" s="23">
        <v>3</v>
      </c>
      <c r="I85" s="23"/>
      <c r="J85" s="23">
        <v>8</v>
      </c>
      <c r="K85" s="23"/>
      <c r="L85" s="23">
        <v>8</v>
      </c>
      <c r="M85" s="23">
        <v>10</v>
      </c>
      <c r="N85" s="23">
        <v>12</v>
      </c>
      <c r="O85" s="119">
        <v>41</v>
      </c>
      <c r="P85" s="50">
        <f t="shared" si="2"/>
        <v>54</v>
      </c>
    </row>
    <row r="86" spans="1:16" s="13" customFormat="1" ht="15.75" x14ac:dyDescent="0.25">
      <c r="A86" s="88" t="str">
        <f>'1.1'!A86</f>
        <v>MB197672</v>
      </c>
      <c r="B86" s="118" t="str">
        <f>'1.1'!B86</f>
        <v>MAHESHA S</v>
      </c>
      <c r="C86" s="23"/>
      <c r="D86" s="23">
        <v>5</v>
      </c>
      <c r="E86" s="23">
        <v>5</v>
      </c>
      <c r="F86" s="23">
        <v>4</v>
      </c>
      <c r="G86" s="23">
        <v>5</v>
      </c>
      <c r="H86" s="23">
        <v>5</v>
      </c>
      <c r="I86" s="23"/>
      <c r="J86" s="23">
        <v>8</v>
      </c>
      <c r="K86" s="23"/>
      <c r="L86" s="23">
        <v>9</v>
      </c>
      <c r="M86" s="23">
        <v>8</v>
      </c>
      <c r="N86" s="23">
        <v>6</v>
      </c>
      <c r="O86" s="119">
        <v>26</v>
      </c>
      <c r="P86" s="50">
        <f t="shared" si="2"/>
        <v>55</v>
      </c>
    </row>
    <row r="87" spans="1:16" s="13" customFormat="1" ht="15.75" x14ac:dyDescent="0.25">
      <c r="A87" s="88" t="str">
        <f>'1.1'!A87</f>
        <v>MB197673</v>
      </c>
      <c r="B87" s="118" t="str">
        <f>'1.1'!B87</f>
        <v>MALAPATI JAIPAL REDDY</v>
      </c>
      <c r="C87" s="23">
        <v>2</v>
      </c>
      <c r="D87" s="23"/>
      <c r="E87" s="23">
        <v>4</v>
      </c>
      <c r="F87" s="23">
        <v>3</v>
      </c>
      <c r="G87" s="23">
        <v>3</v>
      </c>
      <c r="H87" s="23">
        <v>4</v>
      </c>
      <c r="I87" s="23"/>
      <c r="J87" s="23">
        <v>7</v>
      </c>
      <c r="K87" s="23">
        <v>7</v>
      </c>
      <c r="L87" s="23"/>
      <c r="M87" s="23">
        <v>7</v>
      </c>
      <c r="N87" s="23">
        <v>13</v>
      </c>
      <c r="O87" s="119">
        <v>50</v>
      </c>
      <c r="P87" s="50">
        <f t="shared" si="2"/>
        <v>50</v>
      </c>
    </row>
    <row r="88" spans="1:16" s="13" customFormat="1" ht="15.75" x14ac:dyDescent="0.25">
      <c r="A88" s="88" t="str">
        <f>'1.1'!A88</f>
        <v>MB197674</v>
      </c>
      <c r="B88" s="118" t="str">
        <f>'1.1'!B88</f>
        <v>MALLIKARJUN J</v>
      </c>
      <c r="C88" s="23">
        <v>5</v>
      </c>
      <c r="D88" s="23">
        <v>3</v>
      </c>
      <c r="E88" s="23">
        <v>4</v>
      </c>
      <c r="F88" s="23">
        <v>5</v>
      </c>
      <c r="G88" s="23"/>
      <c r="H88" s="23"/>
      <c r="I88" s="23">
        <v>4</v>
      </c>
      <c r="J88" s="23">
        <v>7</v>
      </c>
      <c r="K88" s="23"/>
      <c r="L88" s="23">
        <v>7</v>
      </c>
      <c r="M88" s="23">
        <v>10</v>
      </c>
      <c r="N88" s="23">
        <v>11</v>
      </c>
      <c r="O88" s="119">
        <v>36</v>
      </c>
      <c r="P88" s="50">
        <f t="shared" si="2"/>
        <v>56</v>
      </c>
    </row>
    <row r="89" spans="1:16" s="13" customFormat="1" ht="15.75" x14ac:dyDescent="0.25">
      <c r="A89" s="88" t="str">
        <f>'1.1'!A89</f>
        <v>MB197675</v>
      </c>
      <c r="B89" s="118" t="str">
        <f>'1.1'!B89</f>
        <v>MAMATHA</v>
      </c>
      <c r="C89" s="23"/>
      <c r="D89" s="23">
        <v>3</v>
      </c>
      <c r="E89" s="23"/>
      <c r="F89" s="23">
        <v>4</v>
      </c>
      <c r="G89" s="23">
        <v>5</v>
      </c>
      <c r="H89" s="23">
        <v>4</v>
      </c>
      <c r="I89" s="23">
        <v>2</v>
      </c>
      <c r="J89" s="23">
        <v>7</v>
      </c>
      <c r="K89" s="23"/>
      <c r="L89" s="23">
        <v>9</v>
      </c>
      <c r="M89" s="23">
        <v>7</v>
      </c>
      <c r="N89" s="23">
        <v>13</v>
      </c>
      <c r="O89" s="119">
        <v>44</v>
      </c>
      <c r="P89" s="50">
        <f t="shared" si="2"/>
        <v>54</v>
      </c>
    </row>
    <row r="90" spans="1:16" s="13" customFormat="1" ht="15.75" x14ac:dyDescent="0.25">
      <c r="A90" s="88" t="str">
        <f>'1.1'!A90</f>
        <v>MB197676</v>
      </c>
      <c r="B90" s="118" t="str">
        <f>'1.1'!B90</f>
        <v>MAMATHA BHASKAR GAONKAR</v>
      </c>
      <c r="C90" s="23"/>
      <c r="D90" s="23"/>
      <c r="E90" s="23"/>
      <c r="F90" s="23">
        <v>4</v>
      </c>
      <c r="G90" s="23">
        <v>5</v>
      </c>
      <c r="H90" s="23">
        <v>2</v>
      </c>
      <c r="I90" s="23">
        <v>3</v>
      </c>
      <c r="J90" s="23">
        <v>8</v>
      </c>
      <c r="K90" s="23"/>
      <c r="L90" s="23">
        <v>8</v>
      </c>
      <c r="M90" s="23">
        <v>7</v>
      </c>
      <c r="N90" s="23">
        <v>10</v>
      </c>
      <c r="O90" s="119">
        <v>45</v>
      </c>
      <c r="P90" s="50">
        <f t="shared" si="2"/>
        <v>47</v>
      </c>
    </row>
    <row r="91" spans="1:16" s="13" customFormat="1" ht="15.75" x14ac:dyDescent="0.25">
      <c r="A91" s="88" t="str">
        <f>'1.1'!A91</f>
        <v>MB197677</v>
      </c>
      <c r="B91" s="118" t="str">
        <f>'1.1'!B91</f>
        <v>MANOJ BASAPPA KATTI</v>
      </c>
      <c r="C91" s="23">
        <v>3</v>
      </c>
      <c r="D91" s="23"/>
      <c r="E91" s="23">
        <v>3</v>
      </c>
      <c r="F91" s="23">
        <v>2</v>
      </c>
      <c r="G91" s="23">
        <v>5</v>
      </c>
      <c r="H91" s="23"/>
      <c r="I91" s="23"/>
      <c r="J91" s="23">
        <v>10</v>
      </c>
      <c r="K91" s="23"/>
      <c r="L91" s="23"/>
      <c r="M91" s="23">
        <v>7</v>
      </c>
      <c r="N91" s="23">
        <v>11</v>
      </c>
      <c r="O91" s="119">
        <v>38</v>
      </c>
      <c r="P91" s="50">
        <f t="shared" si="2"/>
        <v>41</v>
      </c>
    </row>
    <row r="92" spans="1:16" s="13" customFormat="1" ht="15.75" x14ac:dyDescent="0.25">
      <c r="A92" s="88" t="str">
        <f>'1.1'!A92</f>
        <v>MB197678</v>
      </c>
      <c r="B92" s="118" t="str">
        <f>'1.1'!B92</f>
        <v>MEGHANA R T</v>
      </c>
      <c r="C92" s="23">
        <v>4</v>
      </c>
      <c r="D92" s="23">
        <v>3</v>
      </c>
      <c r="E92" s="23">
        <v>4</v>
      </c>
      <c r="F92" s="23"/>
      <c r="G92" s="23"/>
      <c r="H92" s="23">
        <v>3</v>
      </c>
      <c r="I92" s="23">
        <v>5</v>
      </c>
      <c r="J92" s="23">
        <v>7</v>
      </c>
      <c r="K92" s="23">
        <v>9</v>
      </c>
      <c r="L92" s="23">
        <v>7</v>
      </c>
      <c r="M92" s="23"/>
      <c r="N92" s="23">
        <v>3</v>
      </c>
      <c r="O92" s="119">
        <v>43</v>
      </c>
      <c r="P92" s="50">
        <f t="shared" si="2"/>
        <v>45</v>
      </c>
    </row>
    <row r="93" spans="1:16" s="13" customFormat="1" ht="15.75" x14ac:dyDescent="0.25">
      <c r="A93" s="88" t="str">
        <f>'1.1'!A93</f>
        <v>MB197679</v>
      </c>
      <c r="B93" s="118" t="str">
        <f>'1.1'!B93</f>
        <v>MOHAN R</v>
      </c>
      <c r="C93" s="23">
        <v>2</v>
      </c>
      <c r="D93" s="23">
        <v>4</v>
      </c>
      <c r="E93" s="23">
        <v>3</v>
      </c>
      <c r="F93" s="23"/>
      <c r="G93" s="23"/>
      <c r="H93" s="23">
        <v>2</v>
      </c>
      <c r="I93" s="23">
        <v>4</v>
      </c>
      <c r="J93" s="23">
        <v>8</v>
      </c>
      <c r="K93" s="23">
        <v>9</v>
      </c>
      <c r="L93" s="23"/>
      <c r="M93" s="23">
        <v>7</v>
      </c>
      <c r="N93" s="23">
        <v>11</v>
      </c>
      <c r="O93" s="119">
        <v>28</v>
      </c>
      <c r="P93" s="50">
        <f t="shared" si="2"/>
        <v>50</v>
      </c>
    </row>
    <row r="94" spans="1:16" s="13" customFormat="1" ht="15.75" x14ac:dyDescent="0.25">
      <c r="A94" s="88" t="str">
        <f>'1.1'!A94</f>
        <v>MB197680</v>
      </c>
      <c r="B94" s="118" t="str">
        <f>'1.1'!B94</f>
        <v>MOHD ZEESHAN ATHANI</v>
      </c>
      <c r="C94" s="23">
        <v>2</v>
      </c>
      <c r="D94" s="23">
        <v>3</v>
      </c>
      <c r="E94" s="23">
        <v>5</v>
      </c>
      <c r="F94" s="23">
        <v>4</v>
      </c>
      <c r="G94" s="23">
        <v>4</v>
      </c>
      <c r="H94" s="23"/>
      <c r="I94" s="23"/>
      <c r="J94" s="23">
        <v>9</v>
      </c>
      <c r="K94" s="23">
        <v>9</v>
      </c>
      <c r="L94" s="23">
        <v>7</v>
      </c>
      <c r="M94" s="23">
        <v>10</v>
      </c>
      <c r="N94" s="23">
        <v>14</v>
      </c>
      <c r="O94" s="119">
        <v>33</v>
      </c>
      <c r="P94" s="50">
        <f t="shared" si="2"/>
        <v>67</v>
      </c>
    </row>
    <row r="95" spans="1:16" s="13" customFormat="1" ht="15.75" x14ac:dyDescent="0.25">
      <c r="A95" s="88" t="str">
        <f>'1.1'!A95</f>
        <v>MB197681</v>
      </c>
      <c r="B95" s="118" t="str">
        <f>'1.1'!B95</f>
        <v>MUZAMMIL RIHAN</v>
      </c>
      <c r="C95" s="23">
        <v>3</v>
      </c>
      <c r="D95" s="23">
        <v>1</v>
      </c>
      <c r="E95" s="23">
        <v>2</v>
      </c>
      <c r="F95" s="23"/>
      <c r="G95" s="23"/>
      <c r="H95" s="23">
        <v>4</v>
      </c>
      <c r="I95" s="23">
        <v>4</v>
      </c>
      <c r="J95" s="23">
        <v>7</v>
      </c>
      <c r="K95" s="23">
        <v>7</v>
      </c>
      <c r="L95" s="23">
        <v>9</v>
      </c>
      <c r="M95" s="23">
        <v>9</v>
      </c>
      <c r="N95" s="23">
        <v>12</v>
      </c>
      <c r="O95" s="119">
        <v>36</v>
      </c>
      <c r="P95" s="50">
        <f t="shared" si="2"/>
        <v>58</v>
      </c>
    </row>
    <row r="96" spans="1:16" s="13" customFormat="1" ht="15.75" x14ac:dyDescent="0.25">
      <c r="A96" s="88" t="str">
        <f>'1.1'!A96</f>
        <v>MB197682</v>
      </c>
      <c r="B96" s="118" t="str">
        <f>'1.1'!B96</f>
        <v>N B GOWTAMI</v>
      </c>
      <c r="C96" s="23">
        <v>1</v>
      </c>
      <c r="D96" s="23">
        <v>2</v>
      </c>
      <c r="E96" s="23">
        <v>3</v>
      </c>
      <c r="F96" s="23">
        <v>5</v>
      </c>
      <c r="G96" s="23"/>
      <c r="H96" s="23"/>
      <c r="I96" s="23"/>
      <c r="J96" s="23">
        <v>8</v>
      </c>
      <c r="K96" s="23">
        <v>4</v>
      </c>
      <c r="L96" s="23">
        <v>3</v>
      </c>
      <c r="M96" s="23">
        <v>8</v>
      </c>
      <c r="N96" s="23">
        <v>10</v>
      </c>
      <c r="O96" s="119">
        <v>32</v>
      </c>
      <c r="P96" s="50">
        <f t="shared" si="2"/>
        <v>44</v>
      </c>
    </row>
    <row r="97" spans="1:16" s="13" customFormat="1" ht="15.75" x14ac:dyDescent="0.25">
      <c r="A97" s="88" t="str">
        <f>'1.1'!A97</f>
        <v>MB197683</v>
      </c>
      <c r="B97" s="118" t="str">
        <f>'1.1'!B97</f>
        <v>NAGASHREE UMESH K</v>
      </c>
      <c r="C97" s="23">
        <v>1</v>
      </c>
      <c r="D97" s="23">
        <v>5</v>
      </c>
      <c r="E97" s="23">
        <v>4</v>
      </c>
      <c r="F97" s="23"/>
      <c r="G97" s="23">
        <v>5</v>
      </c>
      <c r="H97" s="23">
        <v>2</v>
      </c>
      <c r="I97" s="23">
        <v>3</v>
      </c>
      <c r="J97" s="23">
        <v>9</v>
      </c>
      <c r="K97" s="23">
        <v>7</v>
      </c>
      <c r="L97" s="23">
        <v>7</v>
      </c>
      <c r="M97" s="23"/>
      <c r="N97" s="23">
        <v>14</v>
      </c>
      <c r="O97" s="119">
        <v>28</v>
      </c>
      <c r="P97" s="50">
        <f t="shared" si="2"/>
        <v>57</v>
      </c>
    </row>
    <row r="98" spans="1:16" s="13" customFormat="1" ht="15.75" x14ac:dyDescent="0.25">
      <c r="A98" s="88" t="str">
        <f>'1.1'!A98</f>
        <v>MB197684</v>
      </c>
      <c r="B98" s="118" t="str">
        <f>'1.1'!B98</f>
        <v>NAMRATA S KOTUR</v>
      </c>
      <c r="C98" s="23">
        <v>4</v>
      </c>
      <c r="D98" s="23">
        <v>2</v>
      </c>
      <c r="E98" s="23"/>
      <c r="F98" s="23"/>
      <c r="G98" s="23">
        <v>3</v>
      </c>
      <c r="H98" s="23"/>
      <c r="I98" s="23">
        <v>5</v>
      </c>
      <c r="J98" s="23">
        <v>7</v>
      </c>
      <c r="K98" s="23">
        <v>7</v>
      </c>
      <c r="L98" s="23">
        <v>7</v>
      </c>
      <c r="M98" s="23">
        <v>7</v>
      </c>
      <c r="N98" s="23">
        <v>10</v>
      </c>
      <c r="O98" s="119">
        <v>34</v>
      </c>
      <c r="P98" s="50">
        <f t="shared" si="2"/>
        <v>52</v>
      </c>
    </row>
    <row r="99" spans="1:16" s="13" customFormat="1" ht="15.75" x14ac:dyDescent="0.25">
      <c r="A99" s="88" t="str">
        <f>'1.1'!A99</f>
        <v>MB197685</v>
      </c>
      <c r="B99" s="118" t="str">
        <f>'1.1'!B99</f>
        <v>NARAHARI K K</v>
      </c>
      <c r="C99" s="23">
        <v>5</v>
      </c>
      <c r="D99" s="23">
        <v>3</v>
      </c>
      <c r="E99" s="23"/>
      <c r="F99" s="23"/>
      <c r="G99" s="23">
        <v>3</v>
      </c>
      <c r="H99" s="23"/>
      <c r="I99" s="23">
        <v>1</v>
      </c>
      <c r="J99" s="23">
        <v>9</v>
      </c>
      <c r="K99" s="23">
        <v>9</v>
      </c>
      <c r="L99" s="23">
        <v>8</v>
      </c>
      <c r="M99" s="23"/>
      <c r="N99" s="23">
        <v>11</v>
      </c>
      <c r="O99" s="119">
        <v>30</v>
      </c>
      <c r="P99" s="50">
        <f t="shared" si="2"/>
        <v>49</v>
      </c>
    </row>
    <row r="100" spans="1:16" s="13" customFormat="1" ht="15.75" x14ac:dyDescent="0.25">
      <c r="A100" s="88" t="str">
        <f>'1.1'!A100</f>
        <v>MB197686</v>
      </c>
      <c r="B100" s="118" t="str">
        <f>'1.1'!B100</f>
        <v>NIKHIL K</v>
      </c>
      <c r="C100" s="23">
        <v>1</v>
      </c>
      <c r="D100" s="23">
        <v>4</v>
      </c>
      <c r="E100" s="23"/>
      <c r="F100" s="23"/>
      <c r="G100" s="23">
        <v>2</v>
      </c>
      <c r="H100" s="23"/>
      <c r="I100" s="23">
        <v>5</v>
      </c>
      <c r="J100" s="23">
        <v>8</v>
      </c>
      <c r="K100" s="23">
        <v>8</v>
      </c>
      <c r="L100" s="23">
        <v>8</v>
      </c>
      <c r="M100" s="23"/>
      <c r="N100" s="23">
        <v>13</v>
      </c>
      <c r="O100" s="119">
        <v>32</v>
      </c>
      <c r="P100" s="50">
        <f t="shared" si="2"/>
        <v>49</v>
      </c>
    </row>
    <row r="101" spans="1:16" s="13" customFormat="1" ht="15.75" x14ac:dyDescent="0.25">
      <c r="A101" s="88" t="str">
        <f>'1.1'!A101</f>
        <v>MB197687</v>
      </c>
      <c r="B101" s="118" t="str">
        <f>'1.1'!B101</f>
        <v>NIKITA L</v>
      </c>
      <c r="C101" s="23">
        <v>2</v>
      </c>
      <c r="D101" s="23">
        <v>4</v>
      </c>
      <c r="E101" s="23">
        <v>2</v>
      </c>
      <c r="F101" s="23">
        <v>5</v>
      </c>
      <c r="G101" s="23">
        <v>4</v>
      </c>
      <c r="H101" s="23">
        <v>2</v>
      </c>
      <c r="I101" s="23"/>
      <c r="J101" s="23">
        <v>9</v>
      </c>
      <c r="K101" s="23"/>
      <c r="L101" s="23">
        <v>7</v>
      </c>
      <c r="M101" s="23">
        <v>9</v>
      </c>
      <c r="N101" s="23">
        <v>14</v>
      </c>
      <c r="O101" s="119">
        <v>26</v>
      </c>
      <c r="P101" s="50">
        <f t="shared" si="2"/>
        <v>58</v>
      </c>
    </row>
    <row r="102" spans="1:16" s="13" customFormat="1" ht="15.75" x14ac:dyDescent="0.25">
      <c r="A102" s="88" t="str">
        <f>'1.1'!A102</f>
        <v>MB197688</v>
      </c>
      <c r="B102" s="118" t="str">
        <f>'1.1'!B102</f>
        <v>NIKITA M</v>
      </c>
      <c r="C102" s="23"/>
      <c r="D102" s="23">
        <v>4</v>
      </c>
      <c r="E102" s="23">
        <v>5</v>
      </c>
      <c r="F102" s="23">
        <v>5</v>
      </c>
      <c r="G102" s="23">
        <v>4</v>
      </c>
      <c r="H102" s="23">
        <v>5</v>
      </c>
      <c r="I102" s="23"/>
      <c r="J102" s="23">
        <v>9</v>
      </c>
      <c r="K102" s="23">
        <v>7</v>
      </c>
      <c r="L102" s="23">
        <v>9</v>
      </c>
      <c r="M102" s="23"/>
      <c r="N102" s="23">
        <v>8</v>
      </c>
      <c r="O102" s="119">
        <v>40</v>
      </c>
      <c r="P102" s="50">
        <f t="shared" si="2"/>
        <v>56</v>
      </c>
    </row>
    <row r="103" spans="1:16" s="13" customFormat="1" ht="15.75" x14ac:dyDescent="0.25">
      <c r="A103" s="88" t="str">
        <f>'1.1'!A103</f>
        <v>MB197689</v>
      </c>
      <c r="B103" s="118" t="str">
        <f>'1.1'!B103</f>
        <v>NITHIN SHASHINDRAN</v>
      </c>
      <c r="C103" s="23"/>
      <c r="D103" s="23">
        <v>5</v>
      </c>
      <c r="E103" s="23">
        <v>5</v>
      </c>
      <c r="F103" s="23">
        <v>4</v>
      </c>
      <c r="G103" s="23">
        <v>5</v>
      </c>
      <c r="H103" s="23"/>
      <c r="I103" s="23"/>
      <c r="J103" s="23"/>
      <c r="K103" s="23">
        <v>9</v>
      </c>
      <c r="L103" s="23">
        <v>9</v>
      </c>
      <c r="M103" s="23">
        <v>10</v>
      </c>
      <c r="N103" s="23">
        <v>12</v>
      </c>
      <c r="O103" s="119">
        <v>19</v>
      </c>
      <c r="P103" s="50">
        <f t="shared" si="2"/>
        <v>59</v>
      </c>
    </row>
    <row r="104" spans="1:16" s="13" customFormat="1" ht="15.75" x14ac:dyDescent="0.25">
      <c r="A104" s="88" t="str">
        <f>'1.1'!A104</f>
        <v>MB197690</v>
      </c>
      <c r="B104" s="118" t="str">
        <f>'1.1'!B104</f>
        <v>NITHIN VARMA M</v>
      </c>
      <c r="C104" s="23">
        <v>2</v>
      </c>
      <c r="D104" s="23">
        <v>3</v>
      </c>
      <c r="E104" s="23">
        <v>3</v>
      </c>
      <c r="F104" s="23"/>
      <c r="G104" s="23">
        <v>4</v>
      </c>
      <c r="H104" s="23">
        <v>4</v>
      </c>
      <c r="I104" s="23"/>
      <c r="J104" s="23"/>
      <c r="K104" s="23">
        <v>7</v>
      </c>
      <c r="L104" s="23">
        <v>8</v>
      </c>
      <c r="M104" s="23">
        <v>7</v>
      </c>
      <c r="N104" s="23">
        <v>13</v>
      </c>
      <c r="O104" s="119">
        <v>35</v>
      </c>
      <c r="P104" s="50">
        <f t="shared" si="2"/>
        <v>51</v>
      </c>
    </row>
    <row r="105" spans="1:16" s="13" customFormat="1" ht="15.75" x14ac:dyDescent="0.25">
      <c r="A105" s="88" t="str">
        <f>'1.1'!A105</f>
        <v>MB197691</v>
      </c>
      <c r="B105" s="118" t="str">
        <f>'1.1'!B105</f>
        <v>P M AMARNATH</v>
      </c>
      <c r="C105" s="23">
        <v>4</v>
      </c>
      <c r="D105" s="23"/>
      <c r="E105" s="23"/>
      <c r="F105" s="23">
        <v>5</v>
      </c>
      <c r="G105" s="23">
        <v>4</v>
      </c>
      <c r="H105" s="23">
        <v>3</v>
      </c>
      <c r="I105" s="23">
        <v>2</v>
      </c>
      <c r="J105" s="23">
        <v>9</v>
      </c>
      <c r="K105" s="23">
        <v>7</v>
      </c>
      <c r="L105" s="23">
        <v>8</v>
      </c>
      <c r="M105" s="23"/>
      <c r="N105" s="23">
        <v>10</v>
      </c>
      <c r="O105" s="119">
        <v>36</v>
      </c>
      <c r="P105" s="50">
        <f t="shared" si="2"/>
        <v>52</v>
      </c>
    </row>
    <row r="106" spans="1:16" s="13" customFormat="1" ht="15.75" x14ac:dyDescent="0.25">
      <c r="A106" s="88" t="str">
        <f>'1.1'!A106</f>
        <v>MB197692</v>
      </c>
      <c r="B106" s="118" t="str">
        <f>'1.1'!B106</f>
        <v>POOJA L</v>
      </c>
      <c r="C106" s="23">
        <v>5</v>
      </c>
      <c r="D106" s="23">
        <v>5</v>
      </c>
      <c r="E106" s="23">
        <v>2</v>
      </c>
      <c r="F106" s="23"/>
      <c r="G106" s="23">
        <v>4</v>
      </c>
      <c r="H106" s="23"/>
      <c r="I106" s="23"/>
      <c r="J106" s="23"/>
      <c r="K106" s="23">
        <v>9</v>
      </c>
      <c r="L106" s="23">
        <v>8</v>
      </c>
      <c r="M106" s="23">
        <v>7</v>
      </c>
      <c r="N106" s="23">
        <v>14</v>
      </c>
      <c r="O106" s="119">
        <v>31</v>
      </c>
      <c r="P106" s="50">
        <f t="shared" si="2"/>
        <v>54</v>
      </c>
    </row>
    <row r="107" spans="1:16" s="13" customFormat="1" ht="15.75" x14ac:dyDescent="0.25">
      <c r="A107" s="88" t="str">
        <f>'1.1'!A107</f>
        <v>MB197693</v>
      </c>
      <c r="B107" s="118" t="str">
        <f>'1.1'!B107</f>
        <v>POOJA MALLAPPA PATIL</v>
      </c>
      <c r="C107" s="23"/>
      <c r="D107" s="23">
        <v>5</v>
      </c>
      <c r="E107" s="23">
        <v>5</v>
      </c>
      <c r="F107" s="23">
        <v>3</v>
      </c>
      <c r="G107" s="23">
        <v>4</v>
      </c>
      <c r="H107" s="23"/>
      <c r="I107" s="23">
        <v>5</v>
      </c>
      <c r="J107" s="23"/>
      <c r="K107" s="23">
        <v>9</v>
      </c>
      <c r="L107" s="23">
        <v>8</v>
      </c>
      <c r="M107" s="23">
        <v>8</v>
      </c>
      <c r="N107" s="23">
        <v>12</v>
      </c>
      <c r="O107" s="119">
        <v>38</v>
      </c>
      <c r="P107" s="50">
        <f t="shared" si="2"/>
        <v>59</v>
      </c>
    </row>
    <row r="108" spans="1:16" s="13" customFormat="1" ht="15.75" x14ac:dyDescent="0.25">
      <c r="A108" s="88" t="str">
        <f>'1.1'!A108</f>
        <v>MB197694</v>
      </c>
      <c r="B108" s="118" t="str">
        <f>'1.1'!B108</f>
        <v>POORNIMA D PATIL</v>
      </c>
      <c r="C108" s="23"/>
      <c r="D108" s="23">
        <v>4</v>
      </c>
      <c r="E108" s="23">
        <v>4</v>
      </c>
      <c r="F108" s="23">
        <v>5</v>
      </c>
      <c r="G108" s="23"/>
      <c r="H108" s="23">
        <v>4</v>
      </c>
      <c r="I108" s="23">
        <v>5</v>
      </c>
      <c r="J108" s="23"/>
      <c r="K108" s="23">
        <v>8</v>
      </c>
      <c r="L108" s="23">
        <v>8</v>
      </c>
      <c r="M108" s="23">
        <v>7</v>
      </c>
      <c r="N108" s="23">
        <v>10</v>
      </c>
      <c r="O108" s="119">
        <v>40</v>
      </c>
      <c r="P108" s="50">
        <f t="shared" si="2"/>
        <v>55</v>
      </c>
    </row>
    <row r="109" spans="1:16" s="13" customFormat="1" ht="15.75" x14ac:dyDescent="0.25">
      <c r="A109" s="88" t="str">
        <f>'1.1'!A109</f>
        <v>MB197695</v>
      </c>
      <c r="B109" s="118" t="str">
        <f>'1.1'!B109</f>
        <v>PRAJEETH A GOUTHAM</v>
      </c>
      <c r="C109" s="23"/>
      <c r="D109" s="23">
        <v>4</v>
      </c>
      <c r="E109" s="23">
        <v>5</v>
      </c>
      <c r="F109" s="23">
        <v>2</v>
      </c>
      <c r="G109" s="23">
        <v>4</v>
      </c>
      <c r="H109" s="23"/>
      <c r="I109" s="23"/>
      <c r="J109" s="23">
        <v>8</v>
      </c>
      <c r="K109" s="23">
        <v>7</v>
      </c>
      <c r="L109" s="23"/>
      <c r="M109" s="23">
        <v>7</v>
      </c>
      <c r="N109" s="23">
        <v>13</v>
      </c>
      <c r="O109" s="119">
        <v>40</v>
      </c>
      <c r="P109" s="50">
        <f t="shared" si="2"/>
        <v>50</v>
      </c>
    </row>
    <row r="110" spans="1:16" s="13" customFormat="1" ht="15.75" x14ac:dyDescent="0.25">
      <c r="A110" s="88" t="str">
        <f>'1.1'!A110</f>
        <v>MB197696</v>
      </c>
      <c r="B110" s="118" t="str">
        <f>'1.1'!B110</f>
        <v>PRAJNA PRAMANIK</v>
      </c>
      <c r="C110" s="23">
        <v>1</v>
      </c>
      <c r="D110" s="23"/>
      <c r="E110" s="23">
        <v>5</v>
      </c>
      <c r="F110" s="23"/>
      <c r="G110" s="23"/>
      <c r="H110" s="23">
        <v>5</v>
      </c>
      <c r="I110" s="23"/>
      <c r="J110" s="23"/>
      <c r="K110" s="23">
        <v>8</v>
      </c>
      <c r="L110" s="23">
        <v>9</v>
      </c>
      <c r="M110" s="23">
        <v>8</v>
      </c>
      <c r="N110" s="23">
        <v>12</v>
      </c>
      <c r="O110" s="119">
        <v>36</v>
      </c>
      <c r="P110" s="50">
        <f t="shared" si="2"/>
        <v>48</v>
      </c>
    </row>
    <row r="111" spans="1:16" s="13" customFormat="1" ht="15.75" x14ac:dyDescent="0.25">
      <c r="A111" s="88" t="str">
        <f>'1.1'!A111</f>
        <v>MB197697</v>
      </c>
      <c r="B111" s="118" t="str">
        <f>'1.1'!B111</f>
        <v>PRAJNA SHETTY</v>
      </c>
      <c r="C111" s="23">
        <v>2</v>
      </c>
      <c r="D111" s="23">
        <v>5</v>
      </c>
      <c r="E111" s="23">
        <v>5</v>
      </c>
      <c r="F111" s="23"/>
      <c r="G111" s="23"/>
      <c r="H111" s="23"/>
      <c r="I111" s="23">
        <v>4</v>
      </c>
      <c r="J111" s="23">
        <v>9</v>
      </c>
      <c r="K111" s="23">
        <v>9</v>
      </c>
      <c r="L111" s="23"/>
      <c r="M111" s="23">
        <v>8</v>
      </c>
      <c r="N111" s="23">
        <v>11</v>
      </c>
      <c r="O111" s="119">
        <v>45</v>
      </c>
      <c r="P111" s="50">
        <f t="shared" si="2"/>
        <v>53</v>
      </c>
    </row>
    <row r="112" spans="1:16" s="13" customFormat="1" ht="15.75" x14ac:dyDescent="0.25">
      <c r="A112" s="88" t="str">
        <f>'1.1'!A112</f>
        <v>MB197698</v>
      </c>
      <c r="B112" s="118" t="str">
        <f>'1.1'!B112</f>
        <v>PRANAV PRAMOD KUMAR</v>
      </c>
      <c r="C112" s="23">
        <v>5</v>
      </c>
      <c r="D112" s="23"/>
      <c r="E112" s="23"/>
      <c r="F112" s="23">
        <v>5</v>
      </c>
      <c r="G112" s="23">
        <v>2</v>
      </c>
      <c r="H112" s="23"/>
      <c r="I112" s="23">
        <v>4</v>
      </c>
      <c r="J112" s="23">
        <v>7</v>
      </c>
      <c r="K112" s="23">
        <v>7</v>
      </c>
      <c r="L112" s="23"/>
      <c r="M112" s="23">
        <v>9</v>
      </c>
      <c r="N112" s="23">
        <v>11</v>
      </c>
      <c r="O112" s="119">
        <v>43</v>
      </c>
      <c r="P112" s="50">
        <f t="shared" si="2"/>
        <v>50</v>
      </c>
    </row>
    <row r="113" spans="1:16" s="13" customFormat="1" ht="15.75" x14ac:dyDescent="0.25">
      <c r="A113" s="88" t="str">
        <f>'1.1'!A113</f>
        <v>MB197699</v>
      </c>
      <c r="B113" s="118" t="str">
        <f>'1.1'!B113</f>
        <v>PRATEEK BHAT</v>
      </c>
      <c r="C113" s="23">
        <v>4</v>
      </c>
      <c r="D113" s="23">
        <v>2</v>
      </c>
      <c r="E113" s="23">
        <v>5</v>
      </c>
      <c r="F113" s="23">
        <v>3</v>
      </c>
      <c r="G113" s="23"/>
      <c r="H113" s="23"/>
      <c r="I113" s="23">
        <v>5</v>
      </c>
      <c r="J113" s="23">
        <v>7</v>
      </c>
      <c r="K113" s="23"/>
      <c r="L113" s="23">
        <v>7</v>
      </c>
      <c r="M113" s="23">
        <v>9</v>
      </c>
      <c r="N113" s="23">
        <v>9</v>
      </c>
      <c r="O113" s="119">
        <v>39</v>
      </c>
      <c r="P113" s="50">
        <f t="shared" si="2"/>
        <v>51</v>
      </c>
    </row>
    <row r="114" spans="1:16" s="13" customFormat="1" ht="15.75" x14ac:dyDescent="0.25">
      <c r="A114" s="88" t="str">
        <f>'1.1'!A114</f>
        <v>MB197700</v>
      </c>
      <c r="B114" s="118" t="str">
        <f>'1.1'!B114</f>
        <v>PRATHIKSHA PAWAR C</v>
      </c>
      <c r="C114" s="23">
        <v>4</v>
      </c>
      <c r="D114" s="23">
        <v>4</v>
      </c>
      <c r="E114" s="23"/>
      <c r="F114" s="23">
        <v>2</v>
      </c>
      <c r="G114" s="23"/>
      <c r="H114" s="23">
        <v>2</v>
      </c>
      <c r="I114" s="23">
        <v>4</v>
      </c>
      <c r="J114" s="23">
        <v>7</v>
      </c>
      <c r="K114" s="23"/>
      <c r="L114" s="23">
        <v>8</v>
      </c>
      <c r="M114" s="23">
        <v>8</v>
      </c>
      <c r="N114" s="23">
        <v>14</v>
      </c>
      <c r="O114" s="119">
        <v>29</v>
      </c>
      <c r="P114" s="50">
        <f t="shared" si="2"/>
        <v>53</v>
      </c>
    </row>
    <row r="115" spans="1:16" s="13" customFormat="1" ht="15.75" x14ac:dyDescent="0.25">
      <c r="A115" s="88" t="str">
        <f>'1.1'!A115</f>
        <v>MB197701</v>
      </c>
      <c r="B115" s="118" t="str">
        <f>'1.1'!B115</f>
        <v>PRITHVI SHANKARANARAYANA HEGDE</v>
      </c>
      <c r="C115" s="23">
        <v>3</v>
      </c>
      <c r="D115" s="23"/>
      <c r="E115" s="23"/>
      <c r="F115" s="23">
        <v>3</v>
      </c>
      <c r="G115" s="23">
        <v>5</v>
      </c>
      <c r="H115" s="23">
        <v>3</v>
      </c>
      <c r="I115" s="23">
        <v>2</v>
      </c>
      <c r="J115" s="23">
        <v>8</v>
      </c>
      <c r="K115" s="23"/>
      <c r="L115" s="23">
        <v>6</v>
      </c>
      <c r="M115" s="23">
        <v>7</v>
      </c>
      <c r="N115" s="23">
        <v>14</v>
      </c>
      <c r="O115" s="119">
        <v>46</v>
      </c>
      <c r="P115" s="50">
        <f t="shared" si="2"/>
        <v>51</v>
      </c>
    </row>
    <row r="116" spans="1:16" s="13" customFormat="1" ht="15.75" x14ac:dyDescent="0.25">
      <c r="A116" s="88" t="str">
        <f>'1.1'!A116</f>
        <v>MB197702</v>
      </c>
      <c r="B116" s="118" t="str">
        <f>'1.1'!B116</f>
        <v>PRIYANKA V MURTHY</v>
      </c>
      <c r="C116" s="23">
        <v>4</v>
      </c>
      <c r="D116" s="23">
        <v>5</v>
      </c>
      <c r="E116" s="23"/>
      <c r="F116" s="23">
        <v>4</v>
      </c>
      <c r="G116" s="23"/>
      <c r="H116" s="23">
        <v>3</v>
      </c>
      <c r="I116" s="23">
        <v>4</v>
      </c>
      <c r="J116" s="23">
        <v>7</v>
      </c>
      <c r="K116" s="23"/>
      <c r="L116" s="23">
        <v>8</v>
      </c>
      <c r="M116" s="23">
        <v>7</v>
      </c>
      <c r="N116" s="23">
        <v>14</v>
      </c>
      <c r="O116" s="119">
        <v>46</v>
      </c>
      <c r="P116" s="50">
        <f t="shared" si="2"/>
        <v>56</v>
      </c>
    </row>
    <row r="117" spans="1:16" s="13" customFormat="1" ht="15.75" x14ac:dyDescent="0.25">
      <c r="A117" s="88" t="str">
        <f>'1.1'!A117</f>
        <v>MB197703</v>
      </c>
      <c r="B117" s="118" t="str">
        <f>'1.1'!B117</f>
        <v>PRIYASHREE S</v>
      </c>
      <c r="C117" s="23">
        <v>3</v>
      </c>
      <c r="D117" s="23">
        <v>5</v>
      </c>
      <c r="E117" s="23">
        <v>4</v>
      </c>
      <c r="F117" s="23">
        <v>4</v>
      </c>
      <c r="G117" s="23"/>
      <c r="H117" s="23">
        <v>5</v>
      </c>
      <c r="I117" s="23"/>
      <c r="J117" s="23">
        <v>8</v>
      </c>
      <c r="K117" s="23"/>
      <c r="L117" s="23">
        <v>8</v>
      </c>
      <c r="M117" s="23">
        <v>9</v>
      </c>
      <c r="N117" s="23">
        <v>10</v>
      </c>
      <c r="O117" s="119">
        <v>45</v>
      </c>
      <c r="P117" s="50">
        <f t="shared" si="2"/>
        <v>56</v>
      </c>
    </row>
    <row r="118" spans="1:16" s="13" customFormat="1" ht="15.75" x14ac:dyDescent="0.25">
      <c r="A118" s="88" t="str">
        <f>'1.1'!A118</f>
        <v>MB197704</v>
      </c>
      <c r="B118" s="118" t="str">
        <f>'1.1'!B118</f>
        <v>PUSHPA PRANITHA T</v>
      </c>
      <c r="C118" s="23">
        <v>3</v>
      </c>
      <c r="D118" s="23"/>
      <c r="E118" s="23">
        <v>3</v>
      </c>
      <c r="F118" s="23"/>
      <c r="G118" s="23">
        <v>4</v>
      </c>
      <c r="H118" s="23">
        <v>5</v>
      </c>
      <c r="I118" s="23">
        <v>3</v>
      </c>
      <c r="J118" s="23">
        <v>8</v>
      </c>
      <c r="K118" s="23">
        <v>9</v>
      </c>
      <c r="L118" s="23">
        <v>9</v>
      </c>
      <c r="M118" s="23"/>
      <c r="N118" s="23">
        <v>10</v>
      </c>
      <c r="O118" s="119">
        <v>19</v>
      </c>
      <c r="P118" s="50">
        <f t="shared" si="2"/>
        <v>54</v>
      </c>
    </row>
    <row r="119" spans="1:16" s="13" customFormat="1" ht="15.75" x14ac:dyDescent="0.25">
      <c r="A119" s="88" t="str">
        <f>'1.1'!A119</f>
        <v>MB197705</v>
      </c>
      <c r="B119" s="118" t="str">
        <f>'1.1'!B119</f>
        <v>R N ROHIT</v>
      </c>
      <c r="C119" s="23"/>
      <c r="D119" s="23">
        <v>3</v>
      </c>
      <c r="E119" s="23">
        <v>2</v>
      </c>
      <c r="F119" s="23">
        <v>5</v>
      </c>
      <c r="G119" s="23">
        <v>3</v>
      </c>
      <c r="H119" s="23"/>
      <c r="I119" s="23">
        <v>2</v>
      </c>
      <c r="J119" s="23"/>
      <c r="K119" s="23">
        <v>8</v>
      </c>
      <c r="L119" s="23">
        <v>9</v>
      </c>
      <c r="M119" s="23">
        <v>8</v>
      </c>
      <c r="N119" s="23">
        <v>13</v>
      </c>
      <c r="O119" s="119">
        <v>31</v>
      </c>
      <c r="P119" s="50">
        <f t="shared" si="2"/>
        <v>53</v>
      </c>
    </row>
    <row r="120" spans="1:16" s="13" customFormat="1" ht="15.75" x14ac:dyDescent="0.25">
      <c r="A120" s="88" t="str">
        <f>'1.1'!A120</f>
        <v>MB197706</v>
      </c>
      <c r="B120" s="118" t="str">
        <f>'1.1'!B120</f>
        <v>RAHUL JADHAV M</v>
      </c>
      <c r="C120" s="23"/>
      <c r="D120" s="23">
        <v>4</v>
      </c>
      <c r="E120" s="23">
        <v>5</v>
      </c>
      <c r="F120" s="23">
        <v>5</v>
      </c>
      <c r="G120" s="23">
        <v>4</v>
      </c>
      <c r="H120" s="23">
        <v>5</v>
      </c>
      <c r="I120" s="23"/>
      <c r="J120" s="23">
        <v>7</v>
      </c>
      <c r="K120" s="23">
        <v>8</v>
      </c>
      <c r="L120" s="23"/>
      <c r="M120" s="23">
        <v>9</v>
      </c>
      <c r="N120" s="23">
        <v>12</v>
      </c>
      <c r="O120" s="119">
        <v>39</v>
      </c>
      <c r="P120" s="50">
        <f t="shared" si="2"/>
        <v>59</v>
      </c>
    </row>
    <row r="121" spans="1:16" s="13" customFormat="1" ht="15.75" x14ac:dyDescent="0.25">
      <c r="A121" s="88" t="str">
        <f>'1.1'!A121</f>
        <v>MB197707</v>
      </c>
      <c r="B121" s="118" t="str">
        <f>'1.1'!B121</f>
        <v>RAHUL NAIR H</v>
      </c>
      <c r="C121" s="23"/>
      <c r="D121" s="23"/>
      <c r="E121" s="23">
        <v>3</v>
      </c>
      <c r="F121" s="23">
        <v>5</v>
      </c>
      <c r="G121" s="23">
        <v>4</v>
      </c>
      <c r="H121" s="23"/>
      <c r="I121" s="23">
        <v>3</v>
      </c>
      <c r="J121" s="23">
        <v>9</v>
      </c>
      <c r="K121" s="23">
        <v>9</v>
      </c>
      <c r="L121" s="23">
        <v>8</v>
      </c>
      <c r="M121" s="23"/>
      <c r="N121" s="23">
        <v>11</v>
      </c>
      <c r="O121" s="119">
        <v>40</v>
      </c>
      <c r="P121" s="50">
        <f t="shared" si="2"/>
        <v>52</v>
      </c>
    </row>
    <row r="122" spans="1:16" s="13" customFormat="1" ht="15.75" x14ac:dyDescent="0.25">
      <c r="A122" s="88" t="str">
        <f>'1.1'!A122</f>
        <v>MB197708</v>
      </c>
      <c r="B122" s="118" t="str">
        <f>'1.1'!B122</f>
        <v>RAJATH S</v>
      </c>
      <c r="C122" s="23">
        <v>2</v>
      </c>
      <c r="D122" s="23"/>
      <c r="E122" s="23">
        <v>4</v>
      </c>
      <c r="F122" s="23">
        <v>3</v>
      </c>
      <c r="G122" s="23">
        <v>2</v>
      </c>
      <c r="H122" s="23">
        <v>2</v>
      </c>
      <c r="I122" s="23"/>
      <c r="J122" s="23">
        <v>7</v>
      </c>
      <c r="K122" s="23">
        <v>7</v>
      </c>
      <c r="L122" s="23"/>
      <c r="M122" s="23">
        <v>9</v>
      </c>
      <c r="N122" s="23">
        <v>10</v>
      </c>
      <c r="O122" s="119">
        <v>32</v>
      </c>
      <c r="P122" s="50">
        <f t="shared" si="2"/>
        <v>46</v>
      </c>
    </row>
    <row r="123" spans="1:16" s="13" customFormat="1" ht="15.75" x14ac:dyDescent="0.25">
      <c r="A123" s="88" t="str">
        <f>'1.1'!A123</f>
        <v>MB197709</v>
      </c>
      <c r="B123" s="118" t="str">
        <f>'1.1'!B123</f>
        <v>RAKSHITH P S</v>
      </c>
      <c r="C123" s="23">
        <v>3</v>
      </c>
      <c r="D123" s="23"/>
      <c r="E123" s="23">
        <v>5</v>
      </c>
      <c r="F123" s="23">
        <v>2</v>
      </c>
      <c r="G123" s="23"/>
      <c r="H123" s="23"/>
      <c r="I123" s="23">
        <v>5</v>
      </c>
      <c r="J123" s="23">
        <v>7</v>
      </c>
      <c r="K123" s="23">
        <v>8</v>
      </c>
      <c r="L123" s="23"/>
      <c r="M123" s="23">
        <v>8</v>
      </c>
      <c r="N123" s="23">
        <v>13</v>
      </c>
      <c r="O123" s="119">
        <v>32</v>
      </c>
      <c r="P123" s="50">
        <f t="shared" si="2"/>
        <v>51</v>
      </c>
    </row>
    <row r="124" spans="1:16" s="13" customFormat="1" ht="15.75" x14ac:dyDescent="0.25">
      <c r="A124" s="88" t="str">
        <f>'1.1'!A124</f>
        <v>MB197710</v>
      </c>
      <c r="B124" s="118" t="str">
        <f>'1.1'!B124</f>
        <v>RAMYA R</v>
      </c>
      <c r="C124" s="23">
        <v>5</v>
      </c>
      <c r="D124" s="23"/>
      <c r="E124" s="23"/>
      <c r="F124" s="23">
        <v>4</v>
      </c>
      <c r="G124" s="23">
        <v>3</v>
      </c>
      <c r="H124" s="23">
        <v>3</v>
      </c>
      <c r="I124" s="23">
        <v>5</v>
      </c>
      <c r="J124" s="23">
        <v>7</v>
      </c>
      <c r="K124" s="23">
        <v>9</v>
      </c>
      <c r="L124" s="23"/>
      <c r="M124" s="23">
        <v>8</v>
      </c>
      <c r="N124" s="23">
        <v>12</v>
      </c>
      <c r="O124" s="119">
        <v>42</v>
      </c>
      <c r="P124" s="50">
        <f t="shared" si="2"/>
        <v>56</v>
      </c>
    </row>
    <row r="125" spans="1:16" s="13" customFormat="1" ht="15.75" x14ac:dyDescent="0.25">
      <c r="A125" s="88" t="str">
        <f>'1.1'!A125</f>
        <v>MB197711</v>
      </c>
      <c r="B125" s="118" t="str">
        <f>'1.1'!B125</f>
        <v>RANJITH M N</v>
      </c>
      <c r="C125" s="23"/>
      <c r="D125" s="23"/>
      <c r="E125" s="23">
        <v>3</v>
      </c>
      <c r="F125" s="23">
        <v>4</v>
      </c>
      <c r="G125" s="23">
        <v>2</v>
      </c>
      <c r="H125" s="23"/>
      <c r="I125" s="23">
        <v>5</v>
      </c>
      <c r="J125" s="23">
        <v>8</v>
      </c>
      <c r="K125" s="23"/>
      <c r="L125" s="23">
        <v>7</v>
      </c>
      <c r="M125" s="23">
        <v>7</v>
      </c>
      <c r="N125" s="23">
        <v>10</v>
      </c>
      <c r="O125" s="119">
        <v>43</v>
      </c>
      <c r="P125" s="50">
        <f t="shared" si="2"/>
        <v>46</v>
      </c>
    </row>
    <row r="126" spans="1:16" s="13" customFormat="1" ht="15.75" x14ac:dyDescent="0.25">
      <c r="A126" s="88" t="str">
        <f>'1.1'!A126</f>
        <v>MB197712</v>
      </c>
      <c r="B126" s="118" t="str">
        <f>'1.1'!B126</f>
        <v>RASHMI</v>
      </c>
      <c r="C126" s="23">
        <v>2</v>
      </c>
      <c r="D126" s="23"/>
      <c r="E126" s="23">
        <v>3</v>
      </c>
      <c r="F126" s="23">
        <v>2</v>
      </c>
      <c r="G126" s="23">
        <v>5</v>
      </c>
      <c r="H126" s="23">
        <v>4</v>
      </c>
      <c r="I126" s="23">
        <v>4</v>
      </c>
      <c r="J126" s="23">
        <v>8</v>
      </c>
      <c r="K126" s="23">
        <v>8</v>
      </c>
      <c r="L126" s="23">
        <v>7</v>
      </c>
      <c r="M126" s="23"/>
      <c r="N126" s="23">
        <v>11</v>
      </c>
      <c r="O126" s="119">
        <v>44</v>
      </c>
      <c r="P126" s="50">
        <f t="shared" si="2"/>
        <v>54</v>
      </c>
    </row>
    <row r="127" spans="1:16" s="13" customFormat="1" ht="15.75" x14ac:dyDescent="0.25">
      <c r="A127" s="88" t="str">
        <f>'1.1'!A127</f>
        <v>MB197713</v>
      </c>
      <c r="B127" s="118" t="str">
        <f>'1.1'!B127</f>
        <v>RESHMA SUBRAY HEGDE</v>
      </c>
      <c r="C127" s="23">
        <v>4</v>
      </c>
      <c r="D127" s="23">
        <v>4</v>
      </c>
      <c r="E127" s="23">
        <v>4</v>
      </c>
      <c r="F127" s="23">
        <v>4</v>
      </c>
      <c r="G127" s="23">
        <v>5</v>
      </c>
      <c r="H127" s="23">
        <v>5</v>
      </c>
      <c r="I127" s="23">
        <v>3</v>
      </c>
      <c r="J127" s="23"/>
      <c r="K127" s="23">
        <v>8</v>
      </c>
      <c r="L127" s="23">
        <v>7</v>
      </c>
      <c r="M127" s="23">
        <v>7</v>
      </c>
      <c r="N127" s="23">
        <v>12</v>
      </c>
      <c r="O127" s="119">
        <v>43</v>
      </c>
      <c r="P127" s="50">
        <f t="shared" si="2"/>
        <v>63</v>
      </c>
    </row>
    <row r="128" spans="1:16" s="13" customFormat="1" ht="15.75" x14ac:dyDescent="0.25">
      <c r="A128" s="88" t="str">
        <f>'1.1'!A128</f>
        <v>MB197714</v>
      </c>
      <c r="B128" s="118" t="str">
        <f>'1.1'!B128</f>
        <v>S PAVAN KUMAR</v>
      </c>
      <c r="C128" s="23"/>
      <c r="D128" s="23">
        <v>5</v>
      </c>
      <c r="E128" s="23">
        <v>2</v>
      </c>
      <c r="F128" s="23"/>
      <c r="G128" s="23">
        <v>2</v>
      </c>
      <c r="H128" s="23">
        <v>4</v>
      </c>
      <c r="I128" s="23">
        <v>4</v>
      </c>
      <c r="J128" s="23">
        <v>7</v>
      </c>
      <c r="K128" s="23"/>
      <c r="L128" s="23">
        <v>7</v>
      </c>
      <c r="M128" s="23">
        <v>8</v>
      </c>
      <c r="N128" s="23">
        <v>12</v>
      </c>
      <c r="O128" s="119">
        <v>38</v>
      </c>
      <c r="P128" s="50">
        <f t="shared" si="2"/>
        <v>51</v>
      </c>
    </row>
    <row r="129" spans="1:16" s="13" customFormat="1" ht="15.75" x14ac:dyDescent="0.25">
      <c r="A129" s="88" t="str">
        <f>'1.1'!A129</f>
        <v>MB197715</v>
      </c>
      <c r="B129" s="118" t="str">
        <f>'1.1'!B129</f>
        <v>S RAJASHRI</v>
      </c>
      <c r="C129" s="23">
        <v>5</v>
      </c>
      <c r="D129" s="23">
        <v>3</v>
      </c>
      <c r="E129" s="23">
        <v>3</v>
      </c>
      <c r="F129" s="23"/>
      <c r="G129" s="23"/>
      <c r="H129" s="23">
        <v>4</v>
      </c>
      <c r="I129" s="23"/>
      <c r="J129" s="23">
        <v>8</v>
      </c>
      <c r="K129" s="23">
        <v>7</v>
      </c>
      <c r="L129" s="23">
        <v>9</v>
      </c>
      <c r="M129" s="23"/>
      <c r="N129" s="23">
        <v>10</v>
      </c>
      <c r="O129" s="119">
        <v>39</v>
      </c>
      <c r="P129" s="50">
        <f t="shared" si="2"/>
        <v>49</v>
      </c>
    </row>
    <row r="130" spans="1:16" s="13" customFormat="1" ht="15.75" x14ac:dyDescent="0.25">
      <c r="A130" s="88" t="str">
        <f>'1.1'!A130</f>
        <v>MB197716</v>
      </c>
      <c r="B130" s="118" t="str">
        <f>'1.1'!B130</f>
        <v>SAGAR MURLIDHAR DESAI</v>
      </c>
      <c r="C130" s="23">
        <v>5</v>
      </c>
      <c r="D130" s="23"/>
      <c r="E130" s="23">
        <v>2</v>
      </c>
      <c r="F130" s="23">
        <v>5</v>
      </c>
      <c r="G130" s="23">
        <v>3</v>
      </c>
      <c r="H130" s="23"/>
      <c r="I130" s="23">
        <v>4</v>
      </c>
      <c r="J130" s="23">
        <v>9</v>
      </c>
      <c r="K130" s="23">
        <v>7</v>
      </c>
      <c r="L130" s="23"/>
      <c r="M130" s="23">
        <v>9</v>
      </c>
      <c r="N130" s="23">
        <v>11</v>
      </c>
      <c r="O130" s="119">
        <v>31</v>
      </c>
      <c r="P130" s="50">
        <f t="shared" si="2"/>
        <v>55</v>
      </c>
    </row>
    <row r="131" spans="1:16" s="13" customFormat="1" ht="15.75" x14ac:dyDescent="0.25">
      <c r="A131" s="88" t="str">
        <f>'1.1'!A131</f>
        <v>MB197717</v>
      </c>
      <c r="B131" s="118" t="str">
        <f>'1.1'!B131</f>
        <v>SAHANA S GAONKAR</v>
      </c>
      <c r="C131" s="23">
        <v>2</v>
      </c>
      <c r="D131" s="23">
        <v>2</v>
      </c>
      <c r="E131" s="23">
        <v>2</v>
      </c>
      <c r="F131" s="23"/>
      <c r="G131" s="23"/>
      <c r="H131" s="23"/>
      <c r="I131" s="23">
        <v>2</v>
      </c>
      <c r="J131" s="23"/>
      <c r="K131" s="23">
        <v>7</v>
      </c>
      <c r="L131" s="23">
        <v>8</v>
      </c>
      <c r="M131" s="23">
        <v>8</v>
      </c>
      <c r="N131" s="23">
        <v>12</v>
      </c>
      <c r="O131" s="119">
        <v>43</v>
      </c>
      <c r="P131" s="50">
        <f t="shared" si="2"/>
        <v>43</v>
      </c>
    </row>
    <row r="132" spans="1:16" s="13" customFormat="1" ht="15.75" x14ac:dyDescent="0.25">
      <c r="A132" s="88" t="str">
        <f>'1.1'!A132</f>
        <v>MB197718</v>
      </c>
      <c r="B132" s="118" t="str">
        <f>'1.1'!B132</f>
        <v>SAINATH VINAYAK KULKARNI</v>
      </c>
      <c r="C132" s="23">
        <v>3</v>
      </c>
      <c r="D132" s="23">
        <v>3</v>
      </c>
      <c r="E132" s="23"/>
      <c r="F132" s="23">
        <v>3</v>
      </c>
      <c r="G132" s="23">
        <v>5</v>
      </c>
      <c r="H132" s="23">
        <v>4</v>
      </c>
      <c r="I132" s="23"/>
      <c r="J132" s="23">
        <v>9</v>
      </c>
      <c r="K132" s="23"/>
      <c r="L132" s="23">
        <v>8</v>
      </c>
      <c r="M132" s="23">
        <v>7</v>
      </c>
      <c r="N132" s="23">
        <v>12</v>
      </c>
      <c r="O132" s="119">
        <v>15</v>
      </c>
      <c r="P132" s="50">
        <f t="shared" si="2"/>
        <v>54</v>
      </c>
    </row>
    <row r="133" spans="1:16" s="13" customFormat="1" ht="15.75" x14ac:dyDescent="0.25">
      <c r="A133" s="88" t="str">
        <f>'1.1'!A133</f>
        <v>MB197719</v>
      </c>
      <c r="B133" s="118" t="str">
        <f>'1.1'!B133</f>
        <v>SALMAN PASHA</v>
      </c>
      <c r="C133" s="23">
        <v>4</v>
      </c>
      <c r="D133" s="23"/>
      <c r="E133" s="23">
        <v>3</v>
      </c>
      <c r="F133" s="23">
        <v>4</v>
      </c>
      <c r="G133" s="23">
        <v>3</v>
      </c>
      <c r="H133" s="23">
        <v>5</v>
      </c>
      <c r="I133" s="23"/>
      <c r="J133" s="23">
        <v>9</v>
      </c>
      <c r="K133" s="23">
        <v>9</v>
      </c>
      <c r="L133" s="23"/>
      <c r="M133" s="23">
        <v>10</v>
      </c>
      <c r="N133" s="23">
        <v>8</v>
      </c>
      <c r="O133" s="119">
        <v>31</v>
      </c>
      <c r="P133" s="50">
        <f t="shared" si="2"/>
        <v>55</v>
      </c>
    </row>
    <row r="134" spans="1:16" s="13" customFormat="1" ht="15.75" x14ac:dyDescent="0.25">
      <c r="A134" s="88" t="str">
        <f>'1.1'!A134</f>
        <v>MB197720</v>
      </c>
      <c r="B134" s="118" t="str">
        <f>'1.1'!B134</f>
        <v>SAMARTH M</v>
      </c>
      <c r="C134" s="23">
        <v>5</v>
      </c>
      <c r="D134" s="23">
        <v>5</v>
      </c>
      <c r="E134" s="23"/>
      <c r="F134" s="23"/>
      <c r="G134" s="23">
        <v>4</v>
      </c>
      <c r="H134" s="23">
        <v>4</v>
      </c>
      <c r="I134" s="23">
        <v>4</v>
      </c>
      <c r="J134" s="23">
        <v>9</v>
      </c>
      <c r="K134" s="23">
        <v>7</v>
      </c>
      <c r="L134" s="23">
        <v>8</v>
      </c>
      <c r="M134" s="23"/>
      <c r="N134" s="23">
        <v>13</v>
      </c>
      <c r="O134" s="119">
        <v>27</v>
      </c>
      <c r="P134" s="50">
        <f t="shared" si="2"/>
        <v>59</v>
      </c>
    </row>
    <row r="135" spans="1:16" s="13" customFormat="1" ht="15.75" x14ac:dyDescent="0.25">
      <c r="A135" s="88" t="str">
        <f>'1.1'!A135</f>
        <v>MB197722</v>
      </c>
      <c r="B135" s="118" t="str">
        <f>'1.1'!B135</f>
        <v>SANDESH SHRIDHAR SHET</v>
      </c>
      <c r="C135" s="23"/>
      <c r="D135" s="23">
        <v>5</v>
      </c>
      <c r="E135" s="23">
        <v>3</v>
      </c>
      <c r="F135" s="23">
        <v>5</v>
      </c>
      <c r="G135" s="23">
        <v>5</v>
      </c>
      <c r="H135" s="23"/>
      <c r="I135" s="23">
        <v>5</v>
      </c>
      <c r="J135" s="23">
        <v>7</v>
      </c>
      <c r="K135" s="23">
        <v>7</v>
      </c>
      <c r="L135" s="23">
        <v>7</v>
      </c>
      <c r="M135" s="23"/>
      <c r="N135" s="23">
        <v>12</v>
      </c>
      <c r="O135" s="119">
        <v>37</v>
      </c>
      <c r="P135" s="50">
        <f t="shared" si="2"/>
        <v>56</v>
      </c>
    </row>
    <row r="136" spans="1:16" s="13" customFormat="1" ht="15.75" x14ac:dyDescent="0.25">
      <c r="A136" s="88" t="str">
        <f>'1.1'!A136</f>
        <v>MB197723</v>
      </c>
      <c r="B136" s="118" t="str">
        <f>'1.1'!B136</f>
        <v>SANDESHA TIMMAYYA BHAT</v>
      </c>
      <c r="C136" s="23"/>
      <c r="D136" s="23">
        <v>4</v>
      </c>
      <c r="E136" s="23">
        <v>3</v>
      </c>
      <c r="F136" s="23">
        <v>5</v>
      </c>
      <c r="G136" s="23">
        <v>3</v>
      </c>
      <c r="H136" s="23">
        <v>4</v>
      </c>
      <c r="I136" s="23"/>
      <c r="J136" s="23"/>
      <c r="K136" s="23">
        <v>9</v>
      </c>
      <c r="L136" s="23">
        <v>7</v>
      </c>
      <c r="M136" s="23">
        <v>9</v>
      </c>
      <c r="N136" s="23">
        <v>12</v>
      </c>
      <c r="O136" s="119">
        <v>50</v>
      </c>
      <c r="P136" s="50">
        <f t="shared" si="2"/>
        <v>56</v>
      </c>
    </row>
    <row r="137" spans="1:16" s="13" customFormat="1" ht="15.75" x14ac:dyDescent="0.25">
      <c r="A137" s="88" t="str">
        <f>'1.1'!A137</f>
        <v>MB197724</v>
      </c>
      <c r="B137" s="118" t="str">
        <f>'1.1'!B137</f>
        <v>SANDESHSAVAK S</v>
      </c>
      <c r="C137" s="23">
        <v>4</v>
      </c>
      <c r="D137" s="23"/>
      <c r="E137" s="23"/>
      <c r="F137" s="23">
        <v>5</v>
      </c>
      <c r="G137" s="23">
        <v>4</v>
      </c>
      <c r="H137" s="23">
        <v>4</v>
      </c>
      <c r="I137" s="23">
        <v>4</v>
      </c>
      <c r="J137" s="23">
        <v>7</v>
      </c>
      <c r="K137" s="23">
        <v>7</v>
      </c>
      <c r="L137" s="23">
        <v>8</v>
      </c>
      <c r="M137" s="23"/>
      <c r="N137" s="23">
        <v>14</v>
      </c>
      <c r="O137" s="119">
        <v>21</v>
      </c>
      <c r="P137" s="50">
        <f t="shared" si="2"/>
        <v>57</v>
      </c>
    </row>
    <row r="138" spans="1:16" s="13" customFormat="1" ht="15.75" x14ac:dyDescent="0.25">
      <c r="A138" s="88" t="str">
        <f>'1.1'!A138</f>
        <v>MB197725</v>
      </c>
      <c r="B138" s="118" t="str">
        <f>'1.1'!B138</f>
        <v>SATHISH KUMAR Y</v>
      </c>
      <c r="C138" s="23">
        <v>3</v>
      </c>
      <c r="D138" s="23">
        <v>4</v>
      </c>
      <c r="E138" s="23">
        <v>5</v>
      </c>
      <c r="F138" s="23">
        <v>5</v>
      </c>
      <c r="G138" s="23"/>
      <c r="H138" s="23"/>
      <c r="I138" s="23">
        <v>5</v>
      </c>
      <c r="J138" s="23"/>
      <c r="K138" s="23">
        <v>8</v>
      </c>
      <c r="L138" s="23">
        <v>8</v>
      </c>
      <c r="M138" s="23">
        <v>9</v>
      </c>
      <c r="N138" s="23">
        <v>10</v>
      </c>
      <c r="O138" s="119">
        <v>11</v>
      </c>
      <c r="P138" s="50">
        <f t="shared" si="2"/>
        <v>57</v>
      </c>
    </row>
    <row r="139" spans="1:16" s="13" customFormat="1" ht="15.75" x14ac:dyDescent="0.25">
      <c r="A139" s="88" t="str">
        <f>'1.1'!A139</f>
        <v>MB197726</v>
      </c>
      <c r="B139" s="118" t="str">
        <f>'1.1'!B139</f>
        <v>SATISH REDDY Y</v>
      </c>
      <c r="C139" s="23">
        <v>5</v>
      </c>
      <c r="D139" s="23">
        <v>2</v>
      </c>
      <c r="E139" s="23">
        <v>4</v>
      </c>
      <c r="F139" s="23"/>
      <c r="G139" s="23">
        <v>4</v>
      </c>
      <c r="H139" s="23">
        <v>4</v>
      </c>
      <c r="I139" s="23"/>
      <c r="J139" s="23">
        <v>8</v>
      </c>
      <c r="K139" s="23">
        <v>7</v>
      </c>
      <c r="L139" s="23">
        <v>7</v>
      </c>
      <c r="M139" s="23"/>
      <c r="N139" s="23">
        <v>13</v>
      </c>
      <c r="O139" s="119">
        <v>39</v>
      </c>
      <c r="P139" s="50">
        <f t="shared" si="2"/>
        <v>54</v>
      </c>
    </row>
    <row r="140" spans="1:16" s="13" customFormat="1" ht="15.75" x14ac:dyDescent="0.25">
      <c r="A140" s="88" t="str">
        <f>'1.1'!A140</f>
        <v>MB197727</v>
      </c>
      <c r="B140" s="118" t="str">
        <f>'1.1'!B140</f>
        <v>SHAHISTA PARVEEN</v>
      </c>
      <c r="C140" s="23"/>
      <c r="D140" s="23">
        <v>2</v>
      </c>
      <c r="E140" s="23">
        <v>4</v>
      </c>
      <c r="F140" s="23"/>
      <c r="G140" s="23">
        <v>4</v>
      </c>
      <c r="H140" s="23">
        <v>5</v>
      </c>
      <c r="I140" s="23">
        <v>5</v>
      </c>
      <c r="J140" s="23"/>
      <c r="K140" s="23">
        <v>8</v>
      </c>
      <c r="L140" s="23">
        <v>8</v>
      </c>
      <c r="M140" s="23">
        <v>8</v>
      </c>
      <c r="N140" s="23">
        <v>13</v>
      </c>
      <c r="O140" s="119">
        <v>12</v>
      </c>
      <c r="P140" s="50">
        <f t="shared" si="2"/>
        <v>57</v>
      </c>
    </row>
    <row r="141" spans="1:16" s="13" customFormat="1" ht="15.75" x14ac:dyDescent="0.25">
      <c r="A141" s="88" t="str">
        <f>'1.1'!A141</f>
        <v>MB197728</v>
      </c>
      <c r="B141" s="118" t="str">
        <f>'1.1'!B141</f>
        <v>SHASHANK B T</v>
      </c>
      <c r="C141" s="23"/>
      <c r="D141" s="23">
        <v>5</v>
      </c>
      <c r="E141" s="23">
        <v>4</v>
      </c>
      <c r="F141" s="23"/>
      <c r="G141" s="23">
        <v>5</v>
      </c>
      <c r="H141" s="23">
        <v>4</v>
      </c>
      <c r="I141" s="23">
        <v>4</v>
      </c>
      <c r="J141" s="23">
        <v>8</v>
      </c>
      <c r="K141" s="23">
        <v>8</v>
      </c>
      <c r="L141" s="23">
        <v>9</v>
      </c>
      <c r="M141" s="23"/>
      <c r="N141" s="23">
        <v>12</v>
      </c>
      <c r="O141" s="119">
        <v>40</v>
      </c>
      <c r="P141" s="50">
        <f t="shared" si="2"/>
        <v>59</v>
      </c>
    </row>
    <row r="142" spans="1:16" s="13" customFormat="1" ht="15.75" x14ac:dyDescent="0.25">
      <c r="A142" s="88" t="str">
        <f>'1.1'!A142</f>
        <v>MB197729</v>
      </c>
      <c r="B142" s="118" t="str">
        <f>'1.1'!B142</f>
        <v>SHASHANK KHARVI</v>
      </c>
      <c r="C142" s="23">
        <v>5</v>
      </c>
      <c r="D142" s="23">
        <v>2</v>
      </c>
      <c r="E142" s="23">
        <v>3</v>
      </c>
      <c r="F142" s="23"/>
      <c r="G142" s="23">
        <v>2</v>
      </c>
      <c r="H142" s="23">
        <v>3</v>
      </c>
      <c r="I142" s="23"/>
      <c r="J142" s="23">
        <v>8</v>
      </c>
      <c r="K142" s="23">
        <v>7</v>
      </c>
      <c r="L142" s="23"/>
      <c r="M142" s="23">
        <v>9</v>
      </c>
      <c r="N142" s="23">
        <v>11</v>
      </c>
      <c r="O142" s="119">
        <v>42</v>
      </c>
      <c r="P142" s="50">
        <f t="shared" si="2"/>
        <v>50</v>
      </c>
    </row>
    <row r="143" spans="1:16" s="13" customFormat="1" ht="15.75" x14ac:dyDescent="0.25">
      <c r="A143" s="88" t="str">
        <f>'1.1'!A143</f>
        <v>MB197730</v>
      </c>
      <c r="B143" s="118" t="str">
        <f>'1.1'!B143</f>
        <v>SHASHI KIRAN</v>
      </c>
      <c r="C143" s="23"/>
      <c r="D143" s="23">
        <v>4</v>
      </c>
      <c r="E143" s="23">
        <v>3</v>
      </c>
      <c r="F143" s="23"/>
      <c r="G143" s="23">
        <v>4</v>
      </c>
      <c r="H143" s="23">
        <v>4</v>
      </c>
      <c r="I143" s="23">
        <v>3</v>
      </c>
      <c r="J143" s="23">
        <v>7</v>
      </c>
      <c r="K143" s="23">
        <v>8</v>
      </c>
      <c r="L143" s="23">
        <v>9</v>
      </c>
      <c r="M143" s="23">
        <v>9</v>
      </c>
      <c r="N143" s="23">
        <v>12</v>
      </c>
      <c r="O143" s="119">
        <v>45</v>
      </c>
      <c r="P143" s="50">
        <f t="shared" si="2"/>
        <v>63</v>
      </c>
    </row>
    <row r="144" spans="1:16" s="13" customFormat="1" ht="15.75" x14ac:dyDescent="0.25">
      <c r="A144" s="88" t="str">
        <f>'1.1'!A144</f>
        <v>MB197731</v>
      </c>
      <c r="B144" s="118" t="str">
        <f>'1.1'!B144</f>
        <v>SHASHINAGA C</v>
      </c>
      <c r="C144" s="23">
        <v>5</v>
      </c>
      <c r="D144" s="23"/>
      <c r="E144" s="23"/>
      <c r="F144" s="23"/>
      <c r="G144" s="23">
        <v>3</v>
      </c>
      <c r="H144" s="23">
        <v>4</v>
      </c>
      <c r="I144" s="23">
        <v>3</v>
      </c>
      <c r="J144" s="23"/>
      <c r="K144" s="23">
        <v>8</v>
      </c>
      <c r="L144" s="23">
        <v>8</v>
      </c>
      <c r="M144" s="23">
        <v>8</v>
      </c>
      <c r="N144" s="23">
        <v>9</v>
      </c>
      <c r="O144" s="119">
        <v>42</v>
      </c>
      <c r="P144" s="50">
        <f t="shared" ref="P144:P193" si="3">SUM(C144:N144)</f>
        <v>48</v>
      </c>
    </row>
    <row r="145" spans="1:16" s="13" customFormat="1" ht="15.75" x14ac:dyDescent="0.25">
      <c r="A145" s="88" t="str">
        <f>'1.1'!A145</f>
        <v>MB197732</v>
      </c>
      <c r="B145" s="118" t="str">
        <f>'1.1'!B145</f>
        <v>SHEELA RAVISH HEGDE</v>
      </c>
      <c r="C145" s="23"/>
      <c r="D145" s="23"/>
      <c r="E145" s="23">
        <v>4</v>
      </c>
      <c r="F145" s="23">
        <v>3</v>
      </c>
      <c r="G145" s="23">
        <v>5</v>
      </c>
      <c r="H145" s="23">
        <v>4</v>
      </c>
      <c r="I145" s="23">
        <v>5</v>
      </c>
      <c r="J145" s="23">
        <v>9</v>
      </c>
      <c r="K145" s="23">
        <v>7</v>
      </c>
      <c r="L145" s="23">
        <v>9</v>
      </c>
      <c r="M145" s="23"/>
      <c r="N145" s="23">
        <v>12</v>
      </c>
      <c r="O145" s="119">
        <v>46</v>
      </c>
      <c r="P145" s="50">
        <f t="shared" si="3"/>
        <v>58</v>
      </c>
    </row>
    <row r="146" spans="1:16" s="13" customFormat="1" ht="15.75" x14ac:dyDescent="0.25">
      <c r="A146" s="88" t="str">
        <f>'1.1'!A146</f>
        <v>MB197733</v>
      </c>
      <c r="B146" s="118" t="str">
        <f>'1.1'!B146</f>
        <v>SHETTY SHRAVYA SUNDAR</v>
      </c>
      <c r="C146" s="23">
        <v>4</v>
      </c>
      <c r="D146" s="23">
        <v>3</v>
      </c>
      <c r="E146" s="23"/>
      <c r="F146" s="23">
        <v>3</v>
      </c>
      <c r="G146" s="23">
        <v>5</v>
      </c>
      <c r="H146" s="23"/>
      <c r="I146" s="23">
        <v>5</v>
      </c>
      <c r="J146" s="23">
        <v>9</v>
      </c>
      <c r="K146" s="23">
        <v>7</v>
      </c>
      <c r="L146" s="23">
        <v>8</v>
      </c>
      <c r="M146" s="23">
        <v>9</v>
      </c>
      <c r="N146" s="23">
        <v>13</v>
      </c>
      <c r="O146" s="119">
        <v>48</v>
      </c>
      <c r="P146" s="50">
        <f t="shared" si="3"/>
        <v>66</v>
      </c>
    </row>
    <row r="147" spans="1:16" s="13" customFormat="1" ht="15.75" x14ac:dyDescent="0.25">
      <c r="A147" s="88" t="str">
        <f>'1.1'!A147</f>
        <v>MB197734</v>
      </c>
      <c r="B147" s="118" t="str">
        <f>'1.1'!B147</f>
        <v>SHIVAPRASAD D R</v>
      </c>
      <c r="C147" s="23"/>
      <c r="D147" s="23">
        <v>4</v>
      </c>
      <c r="E147" s="23">
        <v>5</v>
      </c>
      <c r="F147" s="23">
        <v>2</v>
      </c>
      <c r="G147" s="23"/>
      <c r="H147" s="23">
        <v>4</v>
      </c>
      <c r="I147" s="23">
        <v>4</v>
      </c>
      <c r="J147" s="23">
        <v>8</v>
      </c>
      <c r="K147" s="23">
        <v>8</v>
      </c>
      <c r="L147" s="23"/>
      <c r="M147" s="23">
        <v>9</v>
      </c>
      <c r="N147" s="23">
        <v>14</v>
      </c>
      <c r="O147" s="119">
        <v>56</v>
      </c>
      <c r="P147" s="50">
        <f t="shared" si="3"/>
        <v>58</v>
      </c>
    </row>
    <row r="148" spans="1:16" s="13" customFormat="1" ht="15.75" x14ac:dyDescent="0.25">
      <c r="A148" s="88" t="str">
        <f>'1.1'!A148</f>
        <v>MB197735</v>
      </c>
      <c r="B148" s="118" t="str">
        <f>'1.1'!B148</f>
        <v>SHREYA ANIL DESHPANDE</v>
      </c>
      <c r="C148" s="23">
        <v>2</v>
      </c>
      <c r="D148" s="23">
        <v>4</v>
      </c>
      <c r="E148" s="23">
        <v>3</v>
      </c>
      <c r="F148" s="23">
        <v>4</v>
      </c>
      <c r="G148" s="23"/>
      <c r="H148" s="23">
        <v>3</v>
      </c>
      <c r="I148" s="23"/>
      <c r="J148" s="23">
        <v>8</v>
      </c>
      <c r="K148" s="23"/>
      <c r="L148" s="23">
        <v>8</v>
      </c>
      <c r="M148" s="23">
        <v>8</v>
      </c>
      <c r="N148" s="23">
        <v>10</v>
      </c>
      <c r="O148" s="119">
        <v>16</v>
      </c>
      <c r="P148" s="50">
        <f t="shared" si="3"/>
        <v>50</v>
      </c>
    </row>
    <row r="149" spans="1:16" s="13" customFormat="1" ht="15.75" x14ac:dyDescent="0.25">
      <c r="A149" s="88" t="str">
        <f>'1.1'!A149</f>
        <v>MB197736</v>
      </c>
      <c r="B149" s="118" t="str">
        <f>'1.1'!B149</f>
        <v>SHREYA S</v>
      </c>
      <c r="C149" s="23"/>
      <c r="D149" s="23"/>
      <c r="E149" s="23">
        <v>5</v>
      </c>
      <c r="F149" s="23">
        <v>5</v>
      </c>
      <c r="G149" s="23">
        <v>4</v>
      </c>
      <c r="H149" s="23"/>
      <c r="I149" s="23">
        <v>5</v>
      </c>
      <c r="J149" s="23">
        <v>10</v>
      </c>
      <c r="K149" s="23">
        <v>9</v>
      </c>
      <c r="L149" s="23"/>
      <c r="M149" s="23">
        <v>6</v>
      </c>
      <c r="N149" s="23">
        <v>13</v>
      </c>
      <c r="O149" s="119">
        <v>41</v>
      </c>
      <c r="P149" s="50">
        <f t="shared" si="3"/>
        <v>57</v>
      </c>
    </row>
    <row r="150" spans="1:16" s="13" customFormat="1" ht="15.75" x14ac:dyDescent="0.25">
      <c r="A150" s="88" t="str">
        <f>'1.1'!A150</f>
        <v>MB197737</v>
      </c>
      <c r="B150" s="118" t="str">
        <f>'1.1'!B150</f>
        <v>SHREYA SACHIN SHAHAPURKAR</v>
      </c>
      <c r="C150" s="23">
        <v>5</v>
      </c>
      <c r="D150" s="23">
        <v>4</v>
      </c>
      <c r="E150" s="23">
        <v>5</v>
      </c>
      <c r="F150" s="23">
        <v>3</v>
      </c>
      <c r="G150" s="23">
        <v>3</v>
      </c>
      <c r="H150" s="23"/>
      <c r="I150" s="23"/>
      <c r="J150" s="23">
        <v>9</v>
      </c>
      <c r="K150" s="23">
        <v>9</v>
      </c>
      <c r="L150" s="23"/>
      <c r="M150" s="23">
        <v>9</v>
      </c>
      <c r="N150" s="23">
        <v>10</v>
      </c>
      <c r="O150" s="119">
        <v>48</v>
      </c>
      <c r="P150" s="50">
        <f t="shared" si="3"/>
        <v>57</v>
      </c>
    </row>
    <row r="151" spans="1:16" s="13" customFormat="1" ht="15.75" x14ac:dyDescent="0.25">
      <c r="A151" s="88" t="str">
        <f>'1.1'!A151</f>
        <v>MB197738</v>
      </c>
      <c r="B151" s="118" t="str">
        <f>'1.1'!B151</f>
        <v>SHREYA SATISH DESHPANDE</v>
      </c>
      <c r="C151" s="23">
        <v>3</v>
      </c>
      <c r="D151" s="23">
        <v>1</v>
      </c>
      <c r="E151" s="23">
        <v>3</v>
      </c>
      <c r="F151" s="23">
        <v>2</v>
      </c>
      <c r="G151" s="23">
        <v>5</v>
      </c>
      <c r="H151" s="23"/>
      <c r="I151" s="23"/>
      <c r="J151" s="23">
        <v>6</v>
      </c>
      <c r="K151" s="23"/>
      <c r="L151" s="23">
        <v>8</v>
      </c>
      <c r="M151" s="23">
        <v>8</v>
      </c>
      <c r="N151" s="23">
        <v>12</v>
      </c>
      <c r="O151" s="119">
        <v>48</v>
      </c>
      <c r="P151" s="50">
        <f t="shared" si="3"/>
        <v>48</v>
      </c>
    </row>
    <row r="152" spans="1:16" s="13" customFormat="1" ht="15.75" x14ac:dyDescent="0.25">
      <c r="A152" s="88" t="str">
        <f>'1.1'!A152</f>
        <v>MB197739</v>
      </c>
      <c r="B152" s="118" t="str">
        <f>'1.1'!B152</f>
        <v>SHRIHARI V</v>
      </c>
      <c r="C152" s="23">
        <v>5</v>
      </c>
      <c r="D152" s="23">
        <v>5</v>
      </c>
      <c r="E152" s="23"/>
      <c r="F152" s="23">
        <v>5</v>
      </c>
      <c r="G152" s="23">
        <v>4</v>
      </c>
      <c r="H152" s="23"/>
      <c r="I152" s="23">
        <v>3</v>
      </c>
      <c r="J152" s="23">
        <v>8</v>
      </c>
      <c r="K152" s="23"/>
      <c r="L152" s="23">
        <v>8</v>
      </c>
      <c r="M152" s="23">
        <v>7</v>
      </c>
      <c r="N152" s="23">
        <v>12</v>
      </c>
      <c r="O152" s="119">
        <v>33</v>
      </c>
      <c r="P152" s="50">
        <f t="shared" si="3"/>
        <v>57</v>
      </c>
    </row>
    <row r="153" spans="1:16" s="13" customFormat="1" ht="15.75" x14ac:dyDescent="0.25">
      <c r="A153" s="88" t="str">
        <f>'1.1'!A153</f>
        <v>MB197740</v>
      </c>
      <c r="B153" s="118" t="str">
        <f>'1.1'!B153</f>
        <v>SHRUTHI B</v>
      </c>
      <c r="C153" s="23">
        <v>4</v>
      </c>
      <c r="D153" s="23">
        <v>5</v>
      </c>
      <c r="E153" s="23">
        <v>3</v>
      </c>
      <c r="F153" s="23"/>
      <c r="G153" s="23">
        <v>3</v>
      </c>
      <c r="H153" s="23"/>
      <c r="I153" s="23">
        <v>5</v>
      </c>
      <c r="J153" s="23"/>
      <c r="K153" s="23">
        <v>7</v>
      </c>
      <c r="L153" s="23">
        <v>7</v>
      </c>
      <c r="M153" s="23">
        <v>8</v>
      </c>
      <c r="N153" s="23">
        <v>10</v>
      </c>
      <c r="O153" s="119">
        <v>30</v>
      </c>
      <c r="P153" s="50">
        <f t="shared" si="3"/>
        <v>52</v>
      </c>
    </row>
    <row r="154" spans="1:16" s="13" customFormat="1" ht="15.75" x14ac:dyDescent="0.25">
      <c r="A154" s="88" t="str">
        <f>'1.1'!A154</f>
        <v>MB197741</v>
      </c>
      <c r="B154" s="118" t="str">
        <f>'1.1'!B154</f>
        <v>SHUBHAM BASAVARAJ BEESANAKOPPA</v>
      </c>
      <c r="C154" s="23"/>
      <c r="D154" s="23"/>
      <c r="E154" s="23">
        <v>5</v>
      </c>
      <c r="F154" s="23">
        <v>1</v>
      </c>
      <c r="G154" s="23">
        <v>2</v>
      </c>
      <c r="H154" s="23">
        <v>4</v>
      </c>
      <c r="I154" s="23">
        <v>3</v>
      </c>
      <c r="J154" s="23">
        <v>7</v>
      </c>
      <c r="K154" s="23"/>
      <c r="L154" s="23">
        <v>7</v>
      </c>
      <c r="M154" s="23">
        <v>7</v>
      </c>
      <c r="N154" s="23">
        <v>10</v>
      </c>
      <c r="O154" s="119">
        <v>41</v>
      </c>
      <c r="P154" s="50">
        <f t="shared" si="3"/>
        <v>46</v>
      </c>
    </row>
    <row r="155" spans="1:16" s="13" customFormat="1" ht="15.75" x14ac:dyDescent="0.25">
      <c r="A155" s="88" t="str">
        <f>'1.1'!A155</f>
        <v>MB197742</v>
      </c>
      <c r="B155" s="118" t="str">
        <f>'1.1'!B155</f>
        <v>SINDHU NARASIMHA HEGDE</v>
      </c>
      <c r="C155" s="23"/>
      <c r="D155" s="23"/>
      <c r="E155" s="23">
        <v>4</v>
      </c>
      <c r="F155" s="23">
        <v>5</v>
      </c>
      <c r="G155" s="23">
        <v>4</v>
      </c>
      <c r="H155" s="23">
        <v>5</v>
      </c>
      <c r="I155" s="23">
        <v>2</v>
      </c>
      <c r="J155" s="23"/>
      <c r="K155" s="23">
        <v>7</v>
      </c>
      <c r="L155" s="23">
        <v>8</v>
      </c>
      <c r="M155" s="23">
        <v>7</v>
      </c>
      <c r="N155" s="23">
        <v>11</v>
      </c>
      <c r="O155" s="119">
        <v>37</v>
      </c>
      <c r="P155" s="50">
        <f t="shared" si="3"/>
        <v>53</v>
      </c>
    </row>
    <row r="156" spans="1:16" s="13" customFormat="1" ht="15.75" x14ac:dyDescent="0.25">
      <c r="A156" s="88" t="str">
        <f>'1.1'!A156</f>
        <v>MB197743</v>
      </c>
      <c r="B156" s="118" t="str">
        <f>'1.1'!B156</f>
        <v>SMEETA PATIL</v>
      </c>
      <c r="C156" s="23">
        <v>3</v>
      </c>
      <c r="D156" s="23"/>
      <c r="E156" s="23">
        <v>3</v>
      </c>
      <c r="F156" s="23"/>
      <c r="G156" s="23">
        <v>4</v>
      </c>
      <c r="H156" s="23">
        <v>4</v>
      </c>
      <c r="I156" s="23">
        <v>5</v>
      </c>
      <c r="J156" s="23">
        <v>8</v>
      </c>
      <c r="K156" s="23">
        <v>8</v>
      </c>
      <c r="L156" s="23">
        <v>9</v>
      </c>
      <c r="M156" s="23"/>
      <c r="N156" s="23">
        <v>10</v>
      </c>
      <c r="O156" s="119">
        <v>39</v>
      </c>
      <c r="P156" s="50">
        <f t="shared" si="3"/>
        <v>54</v>
      </c>
    </row>
    <row r="157" spans="1:16" s="13" customFormat="1" ht="15.75" x14ac:dyDescent="0.25">
      <c r="A157" s="88" t="str">
        <f>'1.1'!A157</f>
        <v>MB197744</v>
      </c>
      <c r="B157" s="118" t="str">
        <f>'1.1'!B157</f>
        <v>SNEHA M</v>
      </c>
      <c r="C157" s="23">
        <v>5</v>
      </c>
      <c r="D157" s="23">
        <v>4</v>
      </c>
      <c r="E157" s="23">
        <v>3</v>
      </c>
      <c r="F157" s="23">
        <v>4</v>
      </c>
      <c r="G157" s="23"/>
      <c r="H157" s="23"/>
      <c r="I157" s="23">
        <v>2</v>
      </c>
      <c r="J157" s="23"/>
      <c r="K157" s="23">
        <v>8</v>
      </c>
      <c r="L157" s="23">
        <v>7</v>
      </c>
      <c r="M157" s="23">
        <v>8</v>
      </c>
      <c r="N157" s="23">
        <v>12</v>
      </c>
      <c r="O157" s="119">
        <v>25</v>
      </c>
      <c r="P157" s="50">
        <f t="shared" si="3"/>
        <v>53</v>
      </c>
    </row>
    <row r="158" spans="1:16" s="13" customFormat="1" ht="15.75" x14ac:dyDescent="0.25">
      <c r="A158" s="120" t="str">
        <f>'1.1'!A158</f>
        <v>MB197745</v>
      </c>
      <c r="B158" s="124" t="str">
        <f>'1.1'!B158</f>
        <v>SPOORTHY M S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19"/>
      <c r="P158" s="50">
        <f t="shared" si="3"/>
        <v>0</v>
      </c>
    </row>
    <row r="159" spans="1:16" s="13" customFormat="1" ht="15.75" x14ac:dyDescent="0.25">
      <c r="A159" s="88" t="str">
        <f>'1.1'!A159</f>
        <v>MB197746</v>
      </c>
      <c r="B159" s="118" t="str">
        <f>'1.1'!B159</f>
        <v>SRAVANTHI T</v>
      </c>
      <c r="C159" s="23">
        <v>4</v>
      </c>
      <c r="D159" s="23"/>
      <c r="E159" s="23">
        <v>4</v>
      </c>
      <c r="F159" s="23">
        <v>3</v>
      </c>
      <c r="G159" s="23">
        <v>3</v>
      </c>
      <c r="H159" s="23">
        <v>5</v>
      </c>
      <c r="I159" s="23"/>
      <c r="J159" s="23"/>
      <c r="K159" s="23">
        <v>7</v>
      </c>
      <c r="L159" s="23">
        <v>7</v>
      </c>
      <c r="M159" s="23">
        <v>7</v>
      </c>
      <c r="N159" s="23"/>
      <c r="O159" s="119">
        <v>33</v>
      </c>
      <c r="P159" s="50">
        <f t="shared" si="3"/>
        <v>40</v>
      </c>
    </row>
    <row r="160" spans="1:16" s="13" customFormat="1" ht="15.75" x14ac:dyDescent="0.25">
      <c r="A160" s="88" t="str">
        <f>'1.1'!A160</f>
        <v>MB197747</v>
      </c>
      <c r="B160" s="118" t="str">
        <f>'1.1'!B160</f>
        <v>SRINIDHI BK</v>
      </c>
      <c r="C160" s="23">
        <v>4</v>
      </c>
      <c r="D160" s="23">
        <v>3</v>
      </c>
      <c r="E160" s="23">
        <v>3</v>
      </c>
      <c r="F160" s="23"/>
      <c r="G160" s="23">
        <v>5</v>
      </c>
      <c r="H160" s="23">
        <v>3</v>
      </c>
      <c r="I160" s="23">
        <v>4</v>
      </c>
      <c r="J160" s="23">
        <v>9</v>
      </c>
      <c r="K160" s="23">
        <v>8</v>
      </c>
      <c r="L160" s="23"/>
      <c r="M160" s="23">
        <v>8</v>
      </c>
      <c r="N160" s="23">
        <v>10</v>
      </c>
      <c r="O160" s="119">
        <v>12</v>
      </c>
      <c r="P160" s="50">
        <f t="shared" si="3"/>
        <v>57</v>
      </c>
    </row>
    <row r="161" spans="1:16" s="13" customFormat="1" ht="15.75" x14ac:dyDescent="0.25">
      <c r="A161" s="88" t="str">
        <f>'1.1'!A161</f>
        <v>MB197748</v>
      </c>
      <c r="B161" s="118" t="str">
        <f>'1.1'!B161</f>
        <v>SRIVALLI GUPTHA N</v>
      </c>
      <c r="C161" s="23">
        <v>5</v>
      </c>
      <c r="D161" s="23"/>
      <c r="E161" s="23">
        <v>4</v>
      </c>
      <c r="F161" s="23">
        <v>5</v>
      </c>
      <c r="G161" s="23">
        <v>5</v>
      </c>
      <c r="H161" s="23">
        <v>2</v>
      </c>
      <c r="I161" s="23"/>
      <c r="J161" s="23">
        <v>9</v>
      </c>
      <c r="K161" s="23">
        <v>8</v>
      </c>
      <c r="L161" s="23"/>
      <c r="M161" s="23">
        <v>7</v>
      </c>
      <c r="N161" s="23">
        <v>10</v>
      </c>
      <c r="O161" s="119">
        <v>39</v>
      </c>
      <c r="P161" s="50">
        <f t="shared" si="3"/>
        <v>55</v>
      </c>
    </row>
    <row r="162" spans="1:16" s="13" customFormat="1" ht="15.75" x14ac:dyDescent="0.25">
      <c r="A162" s="88" t="str">
        <f>'1.1'!A162</f>
        <v>MB197749</v>
      </c>
      <c r="B162" s="118" t="str">
        <f>'1.1'!B162</f>
        <v>SUBHASHINI D</v>
      </c>
      <c r="C162" s="23">
        <v>4</v>
      </c>
      <c r="D162" s="23"/>
      <c r="E162" s="23">
        <v>4</v>
      </c>
      <c r="F162" s="23">
        <v>2</v>
      </c>
      <c r="G162" s="23">
        <v>3</v>
      </c>
      <c r="H162" s="23"/>
      <c r="I162" s="23"/>
      <c r="J162" s="23">
        <v>7</v>
      </c>
      <c r="K162" s="23"/>
      <c r="L162" s="23">
        <v>10</v>
      </c>
      <c r="M162" s="23">
        <v>8</v>
      </c>
      <c r="N162" s="23">
        <v>14</v>
      </c>
      <c r="O162" s="119">
        <v>36</v>
      </c>
      <c r="P162" s="50">
        <f t="shared" si="3"/>
        <v>52</v>
      </c>
    </row>
    <row r="163" spans="1:16" s="13" customFormat="1" ht="15.75" x14ac:dyDescent="0.25">
      <c r="A163" s="88" t="str">
        <f>'1.1'!A163</f>
        <v>MB197750</v>
      </c>
      <c r="B163" s="118" t="str">
        <f>'1.1'!B163</f>
        <v>SUDHAKARA J V</v>
      </c>
      <c r="C163" s="23">
        <v>3</v>
      </c>
      <c r="D163" s="23">
        <v>5</v>
      </c>
      <c r="E163" s="23">
        <v>2</v>
      </c>
      <c r="F163" s="23">
        <v>5</v>
      </c>
      <c r="G163" s="23">
        <v>2</v>
      </c>
      <c r="H163" s="23"/>
      <c r="I163" s="23"/>
      <c r="J163" s="23">
        <v>9</v>
      </c>
      <c r="K163" s="23"/>
      <c r="L163" s="23">
        <v>7</v>
      </c>
      <c r="M163" s="23">
        <v>8</v>
      </c>
      <c r="N163" s="23">
        <v>10</v>
      </c>
      <c r="O163" s="119">
        <v>25</v>
      </c>
      <c r="P163" s="50">
        <f t="shared" si="3"/>
        <v>51</v>
      </c>
    </row>
    <row r="164" spans="1:16" s="13" customFormat="1" ht="15.75" x14ac:dyDescent="0.25">
      <c r="A164" s="88" t="str">
        <f>'1.1'!A164</f>
        <v>MB197751</v>
      </c>
      <c r="B164" s="118" t="str">
        <f>'1.1'!B164</f>
        <v>SUGAN G R</v>
      </c>
      <c r="C164" s="23">
        <v>2</v>
      </c>
      <c r="D164" s="23">
        <v>4</v>
      </c>
      <c r="E164" s="23">
        <v>4</v>
      </c>
      <c r="F164" s="23">
        <v>1</v>
      </c>
      <c r="G164" s="23">
        <v>4</v>
      </c>
      <c r="H164" s="23">
        <v>4</v>
      </c>
      <c r="I164" s="23">
        <v>2</v>
      </c>
      <c r="J164" s="23">
        <v>8</v>
      </c>
      <c r="K164" s="23">
        <v>7</v>
      </c>
      <c r="L164" s="23"/>
      <c r="M164" s="23">
        <v>8</v>
      </c>
      <c r="N164" s="23">
        <v>13</v>
      </c>
      <c r="O164" s="119">
        <v>58</v>
      </c>
      <c r="P164" s="50">
        <f t="shared" si="3"/>
        <v>57</v>
      </c>
    </row>
    <row r="165" spans="1:16" s="13" customFormat="1" ht="15.75" x14ac:dyDescent="0.25">
      <c r="A165" s="88" t="str">
        <f>'1.1'!A165</f>
        <v>MB197752</v>
      </c>
      <c r="B165" s="118" t="str">
        <f>'1.1'!B165</f>
        <v>SUMANTH O R</v>
      </c>
      <c r="C165" s="23"/>
      <c r="D165" s="23">
        <v>5</v>
      </c>
      <c r="E165" s="23">
        <v>4</v>
      </c>
      <c r="F165" s="23">
        <v>3</v>
      </c>
      <c r="G165" s="23">
        <v>3</v>
      </c>
      <c r="H165" s="23"/>
      <c r="I165" s="23"/>
      <c r="J165" s="23">
        <v>8</v>
      </c>
      <c r="K165" s="23"/>
      <c r="L165" s="23">
        <v>7</v>
      </c>
      <c r="M165" s="23">
        <v>9</v>
      </c>
      <c r="N165" s="23">
        <v>9</v>
      </c>
      <c r="O165" s="119">
        <v>43</v>
      </c>
      <c r="P165" s="50">
        <f t="shared" si="3"/>
        <v>48</v>
      </c>
    </row>
    <row r="166" spans="1:16" s="13" customFormat="1" ht="15.75" x14ac:dyDescent="0.25">
      <c r="A166" s="88" t="str">
        <f>'1.1'!A166</f>
        <v>MB197753</v>
      </c>
      <c r="B166" s="118" t="str">
        <f>'1.1'!B166</f>
        <v>SUNITHA S</v>
      </c>
      <c r="C166" s="23">
        <v>3</v>
      </c>
      <c r="D166" s="23"/>
      <c r="E166" s="23">
        <v>4</v>
      </c>
      <c r="F166" s="23">
        <v>5</v>
      </c>
      <c r="G166" s="23"/>
      <c r="H166" s="23">
        <v>4</v>
      </c>
      <c r="I166" s="23"/>
      <c r="J166" s="23">
        <v>9</v>
      </c>
      <c r="K166" s="23">
        <v>8</v>
      </c>
      <c r="L166" s="23">
        <v>6</v>
      </c>
      <c r="M166" s="23"/>
      <c r="N166" s="23">
        <v>11</v>
      </c>
      <c r="O166" s="119">
        <v>50</v>
      </c>
      <c r="P166" s="50">
        <f t="shared" si="3"/>
        <v>50</v>
      </c>
    </row>
    <row r="167" spans="1:16" s="13" customFormat="1" ht="15.75" x14ac:dyDescent="0.25">
      <c r="A167" s="88" t="str">
        <f>'1.1'!A167</f>
        <v>MB197754</v>
      </c>
      <c r="B167" s="118" t="str">
        <f>'1.1'!B167</f>
        <v>SUPRITA S CHATNI</v>
      </c>
      <c r="C167" s="23">
        <v>3</v>
      </c>
      <c r="D167" s="23">
        <v>3</v>
      </c>
      <c r="E167" s="23"/>
      <c r="F167" s="23">
        <v>5</v>
      </c>
      <c r="G167" s="23">
        <v>4</v>
      </c>
      <c r="H167" s="23">
        <v>4</v>
      </c>
      <c r="I167" s="23"/>
      <c r="J167" s="23">
        <v>9</v>
      </c>
      <c r="K167" s="23">
        <v>8</v>
      </c>
      <c r="L167" s="23">
        <v>7</v>
      </c>
      <c r="M167" s="23"/>
      <c r="N167" s="23">
        <v>10</v>
      </c>
      <c r="O167" s="119">
        <v>50</v>
      </c>
      <c r="P167" s="50">
        <f t="shared" si="3"/>
        <v>53</v>
      </c>
    </row>
    <row r="168" spans="1:16" s="13" customFormat="1" ht="15.75" x14ac:dyDescent="0.25">
      <c r="A168" s="88" t="str">
        <f>'1.1'!A168</f>
        <v>MB197755</v>
      </c>
      <c r="B168" s="118" t="str">
        <f>'1.1'!B168</f>
        <v>SURAJ MUTHU</v>
      </c>
      <c r="C168" s="23">
        <v>5</v>
      </c>
      <c r="D168" s="23">
        <v>3</v>
      </c>
      <c r="E168" s="23"/>
      <c r="F168" s="23">
        <v>4</v>
      </c>
      <c r="G168" s="23">
        <v>5</v>
      </c>
      <c r="H168" s="23">
        <v>4</v>
      </c>
      <c r="I168" s="23"/>
      <c r="J168" s="23">
        <v>6</v>
      </c>
      <c r="K168" s="23"/>
      <c r="L168" s="23">
        <v>7</v>
      </c>
      <c r="M168" s="23">
        <v>8</v>
      </c>
      <c r="N168" s="23">
        <v>11</v>
      </c>
      <c r="O168" s="119">
        <v>28</v>
      </c>
      <c r="P168" s="50">
        <f t="shared" si="3"/>
        <v>53</v>
      </c>
    </row>
    <row r="169" spans="1:16" s="13" customFormat="1" ht="15.75" x14ac:dyDescent="0.25">
      <c r="A169" s="88" t="str">
        <f>'1.1'!A169</f>
        <v>MB197756</v>
      </c>
      <c r="B169" s="118" t="str">
        <f>'1.1'!B169</f>
        <v>SUSHMA</v>
      </c>
      <c r="C169" s="23"/>
      <c r="D169" s="23">
        <v>4</v>
      </c>
      <c r="E169" s="23"/>
      <c r="F169" s="23">
        <v>4</v>
      </c>
      <c r="G169" s="23">
        <v>5</v>
      </c>
      <c r="H169" s="23">
        <v>4</v>
      </c>
      <c r="I169" s="23">
        <v>4</v>
      </c>
      <c r="J169" s="23">
        <v>7</v>
      </c>
      <c r="K169" s="23">
        <v>7</v>
      </c>
      <c r="L169" s="23"/>
      <c r="M169" s="23">
        <v>8</v>
      </c>
      <c r="N169" s="23">
        <v>14</v>
      </c>
      <c r="O169" s="119">
        <v>37</v>
      </c>
      <c r="P169" s="50">
        <f t="shared" si="3"/>
        <v>57</v>
      </c>
    </row>
    <row r="170" spans="1:16" s="13" customFormat="1" ht="15.75" x14ac:dyDescent="0.25">
      <c r="A170" s="88" t="str">
        <f>'1.1'!A170</f>
        <v>MB197757</v>
      </c>
      <c r="B170" s="118" t="str">
        <f>'1.1'!B170</f>
        <v>SUSHMA BHAT K</v>
      </c>
      <c r="C170" s="23"/>
      <c r="D170" s="23">
        <v>4</v>
      </c>
      <c r="E170" s="23"/>
      <c r="F170" s="23">
        <v>5</v>
      </c>
      <c r="G170" s="23">
        <v>2</v>
      </c>
      <c r="H170" s="23">
        <v>4</v>
      </c>
      <c r="I170" s="23"/>
      <c r="J170" s="23"/>
      <c r="K170" s="23">
        <v>8</v>
      </c>
      <c r="L170" s="23">
        <v>7</v>
      </c>
      <c r="M170" s="23">
        <v>9</v>
      </c>
      <c r="N170" s="23">
        <v>11</v>
      </c>
      <c r="O170" s="119">
        <v>41</v>
      </c>
      <c r="P170" s="50">
        <f t="shared" si="3"/>
        <v>50</v>
      </c>
    </row>
    <row r="171" spans="1:16" s="13" customFormat="1" ht="15.75" x14ac:dyDescent="0.25">
      <c r="A171" s="88" t="str">
        <f>'1.1'!A171</f>
        <v>MB197758</v>
      </c>
      <c r="B171" s="118" t="str">
        <f>'1.1'!B171</f>
        <v>SUSHMITHA D R</v>
      </c>
      <c r="C171" s="23">
        <v>5</v>
      </c>
      <c r="D171" s="23"/>
      <c r="E171" s="23">
        <v>2</v>
      </c>
      <c r="F171" s="23">
        <v>5</v>
      </c>
      <c r="G171" s="23"/>
      <c r="H171" s="23">
        <v>5</v>
      </c>
      <c r="I171" s="23"/>
      <c r="J171" s="23"/>
      <c r="K171" s="23">
        <v>8</v>
      </c>
      <c r="L171" s="23">
        <v>9</v>
      </c>
      <c r="M171" s="23">
        <v>8</v>
      </c>
      <c r="N171" s="23">
        <v>14</v>
      </c>
      <c r="O171" s="119">
        <v>47</v>
      </c>
      <c r="P171" s="50">
        <f t="shared" si="3"/>
        <v>56</v>
      </c>
    </row>
    <row r="172" spans="1:16" s="13" customFormat="1" ht="15.75" x14ac:dyDescent="0.25">
      <c r="A172" s="88" t="str">
        <f>'1.1'!A172</f>
        <v>MB197759</v>
      </c>
      <c r="B172" s="118" t="str">
        <f>'1.1'!B172</f>
        <v>SUSHMITHA P</v>
      </c>
      <c r="C172" s="23">
        <v>4</v>
      </c>
      <c r="D172" s="23"/>
      <c r="E172" s="23">
        <v>3</v>
      </c>
      <c r="F172" s="23">
        <v>3</v>
      </c>
      <c r="G172" s="23">
        <v>4</v>
      </c>
      <c r="H172" s="23">
        <v>5</v>
      </c>
      <c r="I172" s="23"/>
      <c r="J172" s="23">
        <v>6</v>
      </c>
      <c r="K172" s="23">
        <v>6</v>
      </c>
      <c r="L172" s="23"/>
      <c r="M172" s="23">
        <v>8</v>
      </c>
      <c r="N172" s="23">
        <v>12</v>
      </c>
      <c r="O172" s="119">
        <v>40</v>
      </c>
      <c r="P172" s="50">
        <f t="shared" si="3"/>
        <v>51</v>
      </c>
    </row>
    <row r="173" spans="1:16" s="13" customFormat="1" ht="15.75" x14ac:dyDescent="0.25">
      <c r="A173" s="88" t="str">
        <f>'1.1'!A173</f>
        <v>MB197760</v>
      </c>
      <c r="B173" s="118" t="str">
        <f>'1.1'!B173</f>
        <v>SWATI KUMARI</v>
      </c>
      <c r="C173" s="23">
        <v>1</v>
      </c>
      <c r="D173" s="23">
        <v>5</v>
      </c>
      <c r="E173" s="23">
        <v>2</v>
      </c>
      <c r="F173" s="23"/>
      <c r="G173" s="23"/>
      <c r="H173" s="23">
        <v>5</v>
      </c>
      <c r="I173" s="23"/>
      <c r="J173" s="23">
        <v>6</v>
      </c>
      <c r="K173" s="23">
        <v>6</v>
      </c>
      <c r="L173" s="23">
        <v>5</v>
      </c>
      <c r="M173" s="23">
        <v>9</v>
      </c>
      <c r="N173" s="23">
        <v>10</v>
      </c>
      <c r="O173" s="119">
        <v>41</v>
      </c>
      <c r="P173" s="50">
        <f t="shared" si="3"/>
        <v>49</v>
      </c>
    </row>
    <row r="174" spans="1:16" s="13" customFormat="1" ht="15.75" x14ac:dyDescent="0.25">
      <c r="A174" s="88" t="str">
        <f>'1.1'!A174</f>
        <v>MB197761</v>
      </c>
      <c r="B174" s="118" t="str">
        <f>'1.1'!B174</f>
        <v>SWETHA T R</v>
      </c>
      <c r="C174" s="23">
        <v>3</v>
      </c>
      <c r="D174" s="23">
        <v>5</v>
      </c>
      <c r="E174" s="23">
        <v>3</v>
      </c>
      <c r="F174" s="23"/>
      <c r="G174" s="23">
        <v>4</v>
      </c>
      <c r="H174" s="23">
        <v>3</v>
      </c>
      <c r="I174" s="23"/>
      <c r="J174" s="23">
        <v>8</v>
      </c>
      <c r="K174" s="23">
        <v>8</v>
      </c>
      <c r="L174" s="23">
        <v>7</v>
      </c>
      <c r="M174" s="23"/>
      <c r="N174" s="23"/>
      <c r="O174" s="119">
        <v>17</v>
      </c>
      <c r="P174" s="50">
        <f t="shared" si="3"/>
        <v>41</v>
      </c>
    </row>
    <row r="175" spans="1:16" s="13" customFormat="1" ht="15.75" x14ac:dyDescent="0.25">
      <c r="A175" s="88" t="str">
        <f>'1.1'!A175</f>
        <v>MB197762</v>
      </c>
      <c r="B175" s="118" t="str">
        <f>'1.1'!B175</f>
        <v>SYED ASIF PASHA</v>
      </c>
      <c r="C175" s="23">
        <v>5</v>
      </c>
      <c r="D175" s="23">
        <v>5</v>
      </c>
      <c r="E175" s="23"/>
      <c r="F175" s="23">
        <v>3</v>
      </c>
      <c r="G175" s="23"/>
      <c r="H175" s="23">
        <v>3</v>
      </c>
      <c r="I175" s="23">
        <v>4</v>
      </c>
      <c r="J175" s="23">
        <v>8</v>
      </c>
      <c r="K175" s="23">
        <v>7</v>
      </c>
      <c r="L175" s="23">
        <v>8</v>
      </c>
      <c r="M175" s="23"/>
      <c r="N175" s="23">
        <v>14</v>
      </c>
      <c r="O175" s="119">
        <v>37</v>
      </c>
      <c r="P175" s="50">
        <f t="shared" si="3"/>
        <v>57</v>
      </c>
    </row>
    <row r="176" spans="1:16" s="13" customFormat="1" ht="15.75" x14ac:dyDescent="0.25">
      <c r="A176" s="88" t="str">
        <f>'1.1'!A176</f>
        <v>MB197763</v>
      </c>
      <c r="B176" s="118" t="str">
        <f>'1.1'!B176</f>
        <v>TADAVARTHY RAGA HANISHA</v>
      </c>
      <c r="C176" s="23"/>
      <c r="D176" s="23">
        <v>2</v>
      </c>
      <c r="E176" s="23">
        <v>5</v>
      </c>
      <c r="F176" s="23"/>
      <c r="G176" s="23">
        <v>5</v>
      </c>
      <c r="H176" s="23">
        <v>3</v>
      </c>
      <c r="I176" s="23">
        <v>4</v>
      </c>
      <c r="J176" s="23">
        <v>9</v>
      </c>
      <c r="K176" s="23">
        <v>7</v>
      </c>
      <c r="L176" s="23"/>
      <c r="M176" s="23">
        <v>9</v>
      </c>
      <c r="N176" s="23">
        <v>11</v>
      </c>
      <c r="O176" s="119">
        <v>52</v>
      </c>
      <c r="P176" s="50">
        <f t="shared" si="3"/>
        <v>55</v>
      </c>
    </row>
    <row r="177" spans="1:16" s="13" customFormat="1" ht="15.75" x14ac:dyDescent="0.25">
      <c r="A177" s="88" t="str">
        <f>'1.1'!A177</f>
        <v>MB197764</v>
      </c>
      <c r="B177" s="118" t="str">
        <f>'1.1'!B177</f>
        <v>TAHSIN HADALGE</v>
      </c>
      <c r="C177" s="23"/>
      <c r="D177" s="23">
        <v>3</v>
      </c>
      <c r="E177" s="23">
        <v>2</v>
      </c>
      <c r="F177" s="23"/>
      <c r="G177" s="23">
        <v>3</v>
      </c>
      <c r="H177" s="23"/>
      <c r="I177" s="23"/>
      <c r="J177" s="23">
        <v>7</v>
      </c>
      <c r="K177" s="23"/>
      <c r="L177" s="23">
        <v>7</v>
      </c>
      <c r="M177" s="23">
        <v>9</v>
      </c>
      <c r="N177" s="23">
        <v>10</v>
      </c>
      <c r="O177" s="119">
        <v>37</v>
      </c>
      <c r="P177" s="50">
        <f t="shared" si="3"/>
        <v>41</v>
      </c>
    </row>
    <row r="178" spans="1:16" s="13" customFormat="1" ht="15.75" x14ac:dyDescent="0.25">
      <c r="A178" s="88" t="str">
        <f>'1.1'!A178</f>
        <v>MB197765</v>
      </c>
      <c r="B178" s="118" t="str">
        <f>'1.1'!B178</f>
        <v>TANZEEL AHMED</v>
      </c>
      <c r="C178" s="23">
        <v>4</v>
      </c>
      <c r="D178" s="23">
        <v>3</v>
      </c>
      <c r="E178" s="23"/>
      <c r="F178" s="23">
        <v>2</v>
      </c>
      <c r="G178" s="23"/>
      <c r="H178" s="23">
        <v>5</v>
      </c>
      <c r="I178" s="23">
        <v>5</v>
      </c>
      <c r="J178" s="23"/>
      <c r="K178" s="23">
        <v>9</v>
      </c>
      <c r="L178" s="23"/>
      <c r="M178" s="23"/>
      <c r="N178" s="23">
        <v>11</v>
      </c>
      <c r="O178" s="119">
        <v>34</v>
      </c>
      <c r="P178" s="50">
        <f t="shared" si="3"/>
        <v>39</v>
      </c>
    </row>
    <row r="179" spans="1:16" s="13" customFormat="1" ht="15.75" x14ac:dyDescent="0.25">
      <c r="A179" s="88" t="str">
        <f>'1.1'!A179</f>
        <v>MB197766</v>
      </c>
      <c r="B179" s="118" t="str">
        <f>'1.1'!B179</f>
        <v>TAUHEED AHAMED</v>
      </c>
      <c r="C179" s="23">
        <v>5</v>
      </c>
      <c r="D179" s="23"/>
      <c r="E179" s="23">
        <v>4</v>
      </c>
      <c r="F179" s="23">
        <v>4</v>
      </c>
      <c r="G179" s="23">
        <v>3</v>
      </c>
      <c r="H179" s="23">
        <v>3</v>
      </c>
      <c r="I179" s="23"/>
      <c r="J179" s="23">
        <v>9</v>
      </c>
      <c r="K179" s="23"/>
      <c r="L179" s="23">
        <v>7</v>
      </c>
      <c r="M179" s="23">
        <v>7</v>
      </c>
      <c r="N179" s="23">
        <v>12</v>
      </c>
      <c r="O179" s="119">
        <v>58</v>
      </c>
      <c r="P179" s="50">
        <f t="shared" si="3"/>
        <v>54</v>
      </c>
    </row>
    <row r="180" spans="1:16" s="13" customFormat="1" ht="15.75" x14ac:dyDescent="0.25">
      <c r="A180" s="88" t="str">
        <f>'1.1'!A180</f>
        <v>MB197767</v>
      </c>
      <c r="B180" s="118" t="str">
        <f>'1.1'!B180</f>
        <v>TEJASHREE VISHWESHWAR BHAT</v>
      </c>
      <c r="C180" s="23"/>
      <c r="D180" s="23">
        <v>3</v>
      </c>
      <c r="E180" s="23">
        <v>5</v>
      </c>
      <c r="F180" s="23"/>
      <c r="G180" s="23">
        <v>5</v>
      </c>
      <c r="H180" s="23">
        <v>4</v>
      </c>
      <c r="I180" s="23">
        <v>5</v>
      </c>
      <c r="J180" s="23">
        <v>9</v>
      </c>
      <c r="K180" s="23">
        <v>7</v>
      </c>
      <c r="L180" s="23"/>
      <c r="M180" s="23">
        <v>8</v>
      </c>
      <c r="N180" s="23">
        <v>11</v>
      </c>
      <c r="O180" s="119">
        <v>50</v>
      </c>
      <c r="P180" s="50">
        <f t="shared" si="3"/>
        <v>57</v>
      </c>
    </row>
    <row r="181" spans="1:16" s="13" customFormat="1" ht="15.75" x14ac:dyDescent="0.25">
      <c r="A181" s="88" t="str">
        <f>'1.1'!A181</f>
        <v>MB197768</v>
      </c>
      <c r="B181" s="118" t="str">
        <f>'1.1'!B181</f>
        <v>TEJASHWINI S</v>
      </c>
      <c r="C181" s="23">
        <v>5</v>
      </c>
      <c r="D181" s="23">
        <v>3</v>
      </c>
      <c r="E181" s="23">
        <v>3</v>
      </c>
      <c r="F181" s="23">
        <v>4</v>
      </c>
      <c r="G181" s="23">
        <v>5</v>
      </c>
      <c r="H181" s="23">
        <v>3</v>
      </c>
      <c r="I181" s="23">
        <v>2</v>
      </c>
      <c r="J181" s="23"/>
      <c r="K181" s="23">
        <v>9</v>
      </c>
      <c r="L181" s="23">
        <v>5</v>
      </c>
      <c r="M181" s="23">
        <v>7</v>
      </c>
      <c r="N181" s="23">
        <v>10</v>
      </c>
      <c r="O181" s="119">
        <v>49</v>
      </c>
      <c r="P181" s="50">
        <f t="shared" si="3"/>
        <v>56</v>
      </c>
    </row>
    <row r="182" spans="1:16" s="13" customFormat="1" ht="15.75" x14ac:dyDescent="0.25">
      <c r="A182" s="88" t="str">
        <f>'1.1'!A182</f>
        <v>MB197769</v>
      </c>
      <c r="B182" s="118" t="str">
        <f>'1.1'!B182</f>
        <v>THANIKA DEVI A</v>
      </c>
      <c r="C182" s="23"/>
      <c r="D182" s="23">
        <v>3</v>
      </c>
      <c r="E182" s="23">
        <v>3</v>
      </c>
      <c r="F182" s="23"/>
      <c r="G182" s="23">
        <v>5</v>
      </c>
      <c r="H182" s="23"/>
      <c r="I182" s="23">
        <v>4</v>
      </c>
      <c r="J182" s="23">
        <v>9</v>
      </c>
      <c r="K182" s="23">
        <v>7</v>
      </c>
      <c r="L182" s="23">
        <v>8</v>
      </c>
      <c r="M182" s="23"/>
      <c r="N182" s="23">
        <v>14</v>
      </c>
      <c r="O182" s="119">
        <v>26</v>
      </c>
      <c r="P182" s="50">
        <f t="shared" si="3"/>
        <v>53</v>
      </c>
    </row>
    <row r="183" spans="1:16" s="13" customFormat="1" ht="15.75" x14ac:dyDescent="0.25">
      <c r="A183" s="88" t="str">
        <f>'1.1'!A183</f>
        <v>MB197770</v>
      </c>
      <c r="B183" s="118" t="str">
        <f>'1.1'!B183</f>
        <v>THEJASVI N</v>
      </c>
      <c r="C183" s="23"/>
      <c r="D183" s="23"/>
      <c r="E183" s="23">
        <v>5</v>
      </c>
      <c r="F183" s="23">
        <v>5</v>
      </c>
      <c r="G183" s="23">
        <v>5</v>
      </c>
      <c r="H183" s="23">
        <v>5</v>
      </c>
      <c r="I183" s="23">
        <v>4</v>
      </c>
      <c r="J183" s="23">
        <v>7</v>
      </c>
      <c r="K183" s="23">
        <v>2</v>
      </c>
      <c r="L183" s="23"/>
      <c r="M183" s="23">
        <v>9</v>
      </c>
      <c r="N183" s="23">
        <v>13</v>
      </c>
      <c r="O183" s="119">
        <v>27</v>
      </c>
      <c r="P183" s="50">
        <f t="shared" si="3"/>
        <v>55</v>
      </c>
    </row>
    <row r="184" spans="1:16" s="13" customFormat="1" ht="15.75" x14ac:dyDescent="0.25">
      <c r="A184" s="88" t="str">
        <f>'1.1'!A184</f>
        <v>MB197771</v>
      </c>
      <c r="B184" s="118" t="str">
        <f>'1.1'!B184</f>
        <v>THUMMAGINJALA HIMA VARSHA THARAGA</v>
      </c>
      <c r="C184" s="23">
        <v>5</v>
      </c>
      <c r="D184" s="23">
        <v>4</v>
      </c>
      <c r="E184" s="23">
        <v>3</v>
      </c>
      <c r="F184" s="23">
        <v>5</v>
      </c>
      <c r="G184" s="23">
        <v>3</v>
      </c>
      <c r="H184" s="23"/>
      <c r="I184" s="23"/>
      <c r="J184" s="23">
        <v>7</v>
      </c>
      <c r="K184" s="23"/>
      <c r="L184" s="23">
        <v>9</v>
      </c>
      <c r="M184" s="23">
        <v>7</v>
      </c>
      <c r="N184" s="23">
        <v>11</v>
      </c>
      <c r="O184" s="119">
        <v>36</v>
      </c>
      <c r="P184" s="50">
        <f t="shared" si="3"/>
        <v>54</v>
      </c>
    </row>
    <row r="185" spans="1:16" s="13" customFormat="1" ht="15.75" x14ac:dyDescent="0.25">
      <c r="A185" s="88" t="str">
        <f>'1.1'!A185</f>
        <v>MB197772</v>
      </c>
      <c r="B185" s="118" t="str">
        <f>'1.1'!B185</f>
        <v>UDAYARAVIKANTH K V</v>
      </c>
      <c r="C185" s="23"/>
      <c r="D185" s="23">
        <v>4</v>
      </c>
      <c r="E185" s="23">
        <v>3</v>
      </c>
      <c r="F185" s="23">
        <v>5</v>
      </c>
      <c r="G185" s="23">
        <v>4</v>
      </c>
      <c r="H185" s="23"/>
      <c r="I185" s="23"/>
      <c r="J185" s="23"/>
      <c r="K185" s="23">
        <v>7</v>
      </c>
      <c r="L185" s="23">
        <v>7</v>
      </c>
      <c r="M185" s="23">
        <v>7</v>
      </c>
      <c r="N185" s="23">
        <v>11</v>
      </c>
      <c r="O185" s="119">
        <v>43</v>
      </c>
      <c r="P185" s="50">
        <f t="shared" si="3"/>
        <v>48</v>
      </c>
    </row>
    <row r="186" spans="1:16" s="13" customFormat="1" ht="15.75" x14ac:dyDescent="0.25">
      <c r="A186" s="88" t="str">
        <f>'1.1'!A186</f>
        <v>MB197773</v>
      </c>
      <c r="B186" s="118" t="str">
        <f>'1.1'!B186</f>
        <v>VANDANA BEEJADI VENKATESHA</v>
      </c>
      <c r="C186" s="23"/>
      <c r="D186" s="23">
        <v>4</v>
      </c>
      <c r="E186" s="23"/>
      <c r="F186" s="23">
        <v>2</v>
      </c>
      <c r="G186" s="23">
        <v>3</v>
      </c>
      <c r="H186" s="23">
        <v>5</v>
      </c>
      <c r="I186" s="23"/>
      <c r="J186" s="23"/>
      <c r="K186" s="23">
        <v>8</v>
      </c>
      <c r="L186" s="23">
        <v>7</v>
      </c>
      <c r="M186" s="23">
        <v>8</v>
      </c>
      <c r="N186" s="23">
        <v>10</v>
      </c>
      <c r="O186" s="119">
        <v>61</v>
      </c>
      <c r="P186" s="50">
        <f t="shared" si="3"/>
        <v>47</v>
      </c>
    </row>
    <row r="187" spans="1:16" s="13" customFormat="1" ht="15.75" x14ac:dyDescent="0.25">
      <c r="A187" s="88" t="str">
        <f>'1.1'!A187</f>
        <v>MB197774</v>
      </c>
      <c r="B187" s="118" t="str">
        <f>'1.1'!B187</f>
        <v>VARSHINI S</v>
      </c>
      <c r="C187" s="23">
        <v>2</v>
      </c>
      <c r="D187" s="23">
        <v>4</v>
      </c>
      <c r="E187" s="23">
        <v>5</v>
      </c>
      <c r="F187" s="23">
        <v>2</v>
      </c>
      <c r="G187" s="23">
        <v>2</v>
      </c>
      <c r="H187" s="23">
        <v>4</v>
      </c>
      <c r="I187" s="23">
        <v>5</v>
      </c>
      <c r="J187" s="23">
        <v>9</v>
      </c>
      <c r="K187" s="23">
        <v>8</v>
      </c>
      <c r="L187" s="23">
        <v>7</v>
      </c>
      <c r="M187" s="23">
        <v>9</v>
      </c>
      <c r="N187" s="23">
        <v>12</v>
      </c>
      <c r="O187" s="119">
        <v>56</v>
      </c>
      <c r="P187" s="50">
        <f t="shared" si="3"/>
        <v>69</v>
      </c>
    </row>
    <row r="188" spans="1:16" s="13" customFormat="1" ht="15.75" x14ac:dyDescent="0.25">
      <c r="A188" s="88" t="str">
        <f>'1.1'!A188</f>
        <v>MB197775</v>
      </c>
      <c r="B188" s="118" t="str">
        <f>'1.1'!B188</f>
        <v>VASAVI V</v>
      </c>
      <c r="C188" s="23">
        <v>2</v>
      </c>
      <c r="D188" s="23">
        <v>1</v>
      </c>
      <c r="E188" s="23">
        <v>5</v>
      </c>
      <c r="F188" s="23">
        <v>3</v>
      </c>
      <c r="G188" s="23">
        <v>5</v>
      </c>
      <c r="H188" s="23">
        <v>4</v>
      </c>
      <c r="I188" s="23">
        <v>5</v>
      </c>
      <c r="J188" s="23">
        <v>7</v>
      </c>
      <c r="K188" s="23">
        <v>8</v>
      </c>
      <c r="L188" s="23"/>
      <c r="M188" s="23">
        <v>8</v>
      </c>
      <c r="N188" s="23">
        <v>13</v>
      </c>
      <c r="O188" s="119">
        <v>40</v>
      </c>
      <c r="P188" s="50">
        <f t="shared" si="3"/>
        <v>61</v>
      </c>
    </row>
    <row r="189" spans="1:16" s="13" customFormat="1" ht="15.75" x14ac:dyDescent="0.25">
      <c r="A189" s="88" t="str">
        <f>'1.1'!A189</f>
        <v>MB197776</v>
      </c>
      <c r="B189" s="118" t="str">
        <f>'1.1'!B189</f>
        <v>VIDYA V T</v>
      </c>
      <c r="C189" s="23"/>
      <c r="D189" s="23">
        <v>4</v>
      </c>
      <c r="E189" s="23"/>
      <c r="F189" s="23"/>
      <c r="G189" s="23">
        <v>3</v>
      </c>
      <c r="H189" s="23">
        <v>2</v>
      </c>
      <c r="I189" s="23">
        <v>3</v>
      </c>
      <c r="J189" s="23">
        <v>8</v>
      </c>
      <c r="K189" s="23">
        <v>7</v>
      </c>
      <c r="L189" s="23">
        <v>3</v>
      </c>
      <c r="M189" s="23">
        <v>9</v>
      </c>
      <c r="N189" s="23">
        <v>8</v>
      </c>
      <c r="O189" s="119">
        <v>49</v>
      </c>
      <c r="P189" s="50">
        <f t="shared" si="3"/>
        <v>47</v>
      </c>
    </row>
    <row r="190" spans="1:16" s="13" customFormat="1" ht="15.75" x14ac:dyDescent="0.25">
      <c r="A190" s="88" t="str">
        <f>'1.1'!A190</f>
        <v>MB197777</v>
      </c>
      <c r="B190" s="118" t="str">
        <f>'1.1'!B190</f>
        <v>VIGNESH V KAMATH</v>
      </c>
      <c r="C190" s="23">
        <v>4</v>
      </c>
      <c r="D190" s="23"/>
      <c r="E190" s="23">
        <v>5</v>
      </c>
      <c r="F190" s="23"/>
      <c r="G190" s="23">
        <v>5</v>
      </c>
      <c r="H190" s="23">
        <v>5</v>
      </c>
      <c r="I190" s="23">
        <v>5</v>
      </c>
      <c r="J190" s="23"/>
      <c r="K190" s="23">
        <v>9</v>
      </c>
      <c r="L190" s="23">
        <v>8</v>
      </c>
      <c r="M190" s="23">
        <v>8</v>
      </c>
      <c r="N190" s="23">
        <v>14</v>
      </c>
      <c r="O190" s="119">
        <v>35</v>
      </c>
      <c r="P190" s="50">
        <f t="shared" si="3"/>
        <v>63</v>
      </c>
    </row>
    <row r="191" spans="1:16" s="13" customFormat="1" ht="15.75" x14ac:dyDescent="0.25">
      <c r="A191" s="88" t="str">
        <f>'1.1'!A191</f>
        <v>MB197778</v>
      </c>
      <c r="B191" s="118" t="str">
        <f>'1.1'!B191</f>
        <v>VIKRAM RATHOD</v>
      </c>
      <c r="C191" s="23">
        <v>4</v>
      </c>
      <c r="D191" s="23">
        <v>4</v>
      </c>
      <c r="E191" s="23"/>
      <c r="F191" s="23">
        <v>4</v>
      </c>
      <c r="G191" s="23"/>
      <c r="H191" s="23">
        <v>4</v>
      </c>
      <c r="I191" s="23"/>
      <c r="J191" s="23"/>
      <c r="K191" s="23"/>
      <c r="L191" s="23">
        <v>9</v>
      </c>
      <c r="M191" s="23">
        <v>8</v>
      </c>
      <c r="N191" s="23">
        <v>11</v>
      </c>
      <c r="O191" s="119">
        <v>46</v>
      </c>
      <c r="P191" s="50">
        <f t="shared" si="3"/>
        <v>44</v>
      </c>
    </row>
    <row r="192" spans="1:16" s="13" customFormat="1" ht="15.75" x14ac:dyDescent="0.25">
      <c r="A192" s="88" t="str">
        <f>'1.1'!A192</f>
        <v>MB197779</v>
      </c>
      <c r="B192" s="118" t="str">
        <f>'1.1'!B192</f>
        <v>VIVEKA R</v>
      </c>
      <c r="C192" s="23"/>
      <c r="D192" s="23"/>
      <c r="E192" s="23">
        <v>5</v>
      </c>
      <c r="F192" s="23">
        <v>5</v>
      </c>
      <c r="G192" s="23">
        <v>4</v>
      </c>
      <c r="H192" s="23"/>
      <c r="I192" s="23">
        <v>4</v>
      </c>
      <c r="J192" s="23">
        <v>8</v>
      </c>
      <c r="K192" s="23">
        <v>8</v>
      </c>
      <c r="L192" s="23">
        <v>7</v>
      </c>
      <c r="M192" s="23"/>
      <c r="N192" s="23">
        <v>14</v>
      </c>
      <c r="O192" s="119">
        <v>35</v>
      </c>
      <c r="P192" s="50">
        <f t="shared" si="3"/>
        <v>55</v>
      </c>
    </row>
    <row r="193" spans="1:16" s="13" customFormat="1" ht="15.75" x14ac:dyDescent="0.25">
      <c r="A193" s="88" t="str">
        <f>'1.1'!A193</f>
        <v>MB197780</v>
      </c>
      <c r="B193" s="118" t="str">
        <f>'1.1'!B193</f>
        <v>YASHASWINI HK</v>
      </c>
      <c r="C193" s="23"/>
      <c r="D193" s="23">
        <v>4</v>
      </c>
      <c r="E193" s="23">
        <v>4</v>
      </c>
      <c r="F193" s="23">
        <v>3</v>
      </c>
      <c r="G193" s="23"/>
      <c r="H193" s="23"/>
      <c r="I193" s="23">
        <v>5</v>
      </c>
      <c r="J193" s="23">
        <v>8</v>
      </c>
      <c r="K193" s="23">
        <v>8</v>
      </c>
      <c r="L193" s="23"/>
      <c r="M193" s="23">
        <v>9</v>
      </c>
      <c r="N193" s="23">
        <v>11</v>
      </c>
      <c r="O193" s="119">
        <v>44</v>
      </c>
      <c r="P193" s="50">
        <f t="shared" si="3"/>
        <v>52</v>
      </c>
    </row>
    <row r="194" spans="1:16" s="13" customFormat="1" ht="15.75" x14ac:dyDescent="0.25">
      <c r="A194" s="143" t="s">
        <v>48</v>
      </c>
      <c r="B194" s="144"/>
      <c r="C194" s="34">
        <f t="shared" ref="C194:N194" si="4">COUNTA(C15:C193)</f>
        <v>127</v>
      </c>
      <c r="D194" s="35">
        <f t="shared" si="4"/>
        <v>113</v>
      </c>
      <c r="E194" s="35">
        <f t="shared" si="4"/>
        <v>129</v>
      </c>
      <c r="F194" s="35">
        <f t="shared" si="4"/>
        <v>125</v>
      </c>
      <c r="G194" s="35">
        <f t="shared" si="4"/>
        <v>126</v>
      </c>
      <c r="H194" s="35">
        <f t="shared" si="4"/>
        <v>118</v>
      </c>
      <c r="I194" s="35">
        <f t="shared" si="4"/>
        <v>124</v>
      </c>
      <c r="J194" s="35">
        <f t="shared" si="4"/>
        <v>141</v>
      </c>
      <c r="K194" s="35">
        <f t="shared" si="4"/>
        <v>130</v>
      </c>
      <c r="L194" s="35">
        <f t="shared" si="4"/>
        <v>130</v>
      </c>
      <c r="M194" s="35">
        <f t="shared" si="4"/>
        <v>140</v>
      </c>
      <c r="N194" s="35">
        <f t="shared" si="4"/>
        <v>173</v>
      </c>
      <c r="O194" s="36">
        <f>COUNT(O15:O193)</f>
        <v>178</v>
      </c>
      <c r="P194" s="50"/>
    </row>
    <row r="195" spans="1:16" s="13" customFormat="1" ht="15.75" x14ac:dyDescent="0.25">
      <c r="A195" s="143" t="s">
        <v>4</v>
      </c>
      <c r="B195" s="144"/>
      <c r="C195" s="45">
        <f t="shared" ref="C195:O195" si="5">COUNTIF(C15:C193,"&gt;"&amp;C14)</f>
        <v>62</v>
      </c>
      <c r="D195" s="46">
        <f t="shared" si="5"/>
        <v>58</v>
      </c>
      <c r="E195" s="46">
        <f t="shared" si="5"/>
        <v>66</v>
      </c>
      <c r="F195" s="46">
        <f t="shared" si="5"/>
        <v>72</v>
      </c>
      <c r="G195" s="46">
        <f t="shared" si="5"/>
        <v>73</v>
      </c>
      <c r="H195" s="46">
        <f t="shared" si="5"/>
        <v>73</v>
      </c>
      <c r="I195" s="46">
        <f t="shared" si="5"/>
        <v>68</v>
      </c>
      <c r="J195" s="46">
        <f t="shared" si="5"/>
        <v>132</v>
      </c>
      <c r="K195" s="46">
        <f t="shared" si="5"/>
        <v>123</v>
      </c>
      <c r="L195" s="46">
        <f t="shared" si="5"/>
        <v>122</v>
      </c>
      <c r="M195" s="46">
        <f t="shared" si="5"/>
        <v>139</v>
      </c>
      <c r="N195" s="46">
        <f t="shared" si="5"/>
        <v>160</v>
      </c>
      <c r="O195" s="27">
        <f t="shared" si="5"/>
        <v>163</v>
      </c>
      <c r="P195" s="50"/>
    </row>
    <row r="196" spans="1:16" s="13" customFormat="1" ht="15.75" x14ac:dyDescent="0.25">
      <c r="A196" s="143" t="s">
        <v>53</v>
      </c>
      <c r="B196" s="144"/>
      <c r="C196" s="45">
        <f t="shared" ref="C196:N196" si="6">ROUND(C195*100/C194,0)</f>
        <v>49</v>
      </c>
      <c r="D196" s="45">
        <f t="shared" si="6"/>
        <v>51</v>
      </c>
      <c r="E196" s="46">
        <f t="shared" si="6"/>
        <v>51</v>
      </c>
      <c r="F196" s="46">
        <f t="shared" si="6"/>
        <v>58</v>
      </c>
      <c r="G196" s="46">
        <f t="shared" si="6"/>
        <v>58</v>
      </c>
      <c r="H196" s="46">
        <f t="shared" si="6"/>
        <v>62</v>
      </c>
      <c r="I196" s="46">
        <f t="shared" si="6"/>
        <v>55</v>
      </c>
      <c r="J196" s="46">
        <f t="shared" si="6"/>
        <v>94</v>
      </c>
      <c r="K196" s="46">
        <f t="shared" si="6"/>
        <v>95</v>
      </c>
      <c r="L196" s="46">
        <f t="shared" si="6"/>
        <v>94</v>
      </c>
      <c r="M196" s="46">
        <f t="shared" si="6"/>
        <v>99</v>
      </c>
      <c r="N196" s="46">
        <f t="shared" si="6"/>
        <v>92</v>
      </c>
      <c r="O196" s="27">
        <f>ROUND(O195*100/O194,0)</f>
        <v>92</v>
      </c>
      <c r="P196" s="50"/>
    </row>
    <row r="197" spans="1:16" s="13" customFormat="1" x14ac:dyDescent="0.25">
      <c r="A197" s="147" t="s">
        <v>14</v>
      </c>
      <c r="B197" s="148"/>
      <c r="C197" s="45" t="str">
        <f>IF(C196&gt;=80,"3",IF(C196&gt;=70,"2",IF(C196&gt;=60,"1","-")))</f>
        <v>-</v>
      </c>
      <c r="D197" s="46" t="str">
        <f t="shared" ref="D197:O197" si="7">IF(D196&gt;=80,"3",IF(D196&gt;=70,"2",IF(D196&gt;=60,"1","-")))</f>
        <v>-</v>
      </c>
      <c r="E197" s="46" t="str">
        <f t="shared" si="7"/>
        <v>-</v>
      </c>
      <c r="F197" s="46" t="str">
        <f t="shared" si="7"/>
        <v>-</v>
      </c>
      <c r="G197" s="46" t="str">
        <f t="shared" si="7"/>
        <v>-</v>
      </c>
      <c r="H197" s="46" t="str">
        <f t="shared" si="7"/>
        <v>1</v>
      </c>
      <c r="I197" s="46" t="str">
        <f t="shared" si="7"/>
        <v>-</v>
      </c>
      <c r="J197" s="46" t="str">
        <f t="shared" si="7"/>
        <v>3</v>
      </c>
      <c r="K197" s="46" t="str">
        <f t="shared" si="7"/>
        <v>3</v>
      </c>
      <c r="L197" s="46" t="str">
        <f t="shared" si="7"/>
        <v>3</v>
      </c>
      <c r="M197" s="46" t="str">
        <f t="shared" si="7"/>
        <v>3</v>
      </c>
      <c r="N197" s="46" t="str">
        <f t="shared" si="7"/>
        <v>3</v>
      </c>
      <c r="O197" s="27" t="str">
        <f t="shared" si="7"/>
        <v>3</v>
      </c>
      <c r="P197" s="50"/>
    </row>
    <row r="198" spans="1:16" s="13" customFormat="1" x14ac:dyDescent="0.25">
      <c r="A198" s="9"/>
      <c r="B198" s="9"/>
      <c r="C198" s="55" t="s">
        <v>0</v>
      </c>
      <c r="D198" s="55" t="s">
        <v>2</v>
      </c>
      <c r="E198" s="55" t="s">
        <v>2</v>
      </c>
      <c r="F198" s="55" t="s">
        <v>3</v>
      </c>
      <c r="G198" s="55" t="s">
        <v>0</v>
      </c>
      <c r="H198" s="55" t="s">
        <v>59</v>
      </c>
      <c r="I198" s="55" t="s">
        <v>0</v>
      </c>
      <c r="J198" s="55" t="s">
        <v>0</v>
      </c>
      <c r="K198" s="55" t="s">
        <v>2</v>
      </c>
      <c r="L198" s="55" t="s">
        <v>3</v>
      </c>
      <c r="M198" s="55" t="s">
        <v>1</v>
      </c>
      <c r="N198" s="55" t="s">
        <v>3</v>
      </c>
      <c r="P198" s="10"/>
    </row>
    <row r="199" spans="1:16" s="13" customFormat="1" ht="18.75" x14ac:dyDescent="0.3">
      <c r="A199" s="9"/>
      <c r="B199" s="9"/>
      <c r="C199" s="10"/>
      <c r="D199" s="10"/>
      <c r="E199" s="11"/>
      <c r="F199" s="149"/>
      <c r="G199" s="150"/>
      <c r="H199" s="136" t="s">
        <v>15</v>
      </c>
      <c r="I199" s="137"/>
      <c r="J199" s="14" t="s">
        <v>18</v>
      </c>
      <c r="K199" s="14"/>
      <c r="L199" s="15"/>
      <c r="M199" s="15"/>
      <c r="N199" s="16"/>
      <c r="P199" s="10"/>
    </row>
    <row r="200" spans="1:16" s="13" customFormat="1" ht="20.25" x14ac:dyDescent="0.3">
      <c r="A200" s="9"/>
      <c r="B200" s="9"/>
      <c r="C200" s="17"/>
      <c r="D200" s="18"/>
      <c r="E200" s="12"/>
      <c r="F200" s="151" t="s">
        <v>16</v>
      </c>
      <c r="G200" s="152"/>
      <c r="H200" s="19" t="s">
        <v>35</v>
      </c>
      <c r="I200" s="19" t="s">
        <v>14</v>
      </c>
      <c r="J200" s="19" t="s">
        <v>35</v>
      </c>
      <c r="K200" s="19" t="s">
        <v>14</v>
      </c>
      <c r="L200" s="20"/>
      <c r="M200" s="20"/>
      <c r="N200" s="17"/>
      <c r="P200" s="10"/>
    </row>
    <row r="201" spans="1:16" s="13" customFormat="1" ht="20.25" x14ac:dyDescent="0.3">
      <c r="A201" s="9"/>
      <c r="B201" s="9"/>
      <c r="C201" s="17"/>
      <c r="D201" s="17"/>
      <c r="E201" s="12"/>
      <c r="F201" s="151" t="s">
        <v>31</v>
      </c>
      <c r="G201" s="152"/>
      <c r="H201" s="22">
        <f>AVERAGE(C196,G196,I196,J196)</f>
        <v>64</v>
      </c>
      <c r="I201" s="46" t="str">
        <f>IF(H201&gt;=80,"3",IF(H201&gt;=70,"2",IF(H201&gt;=60,"1",IF(H201&lt;=59,"-"))))</f>
        <v>1</v>
      </c>
      <c r="J201" s="46">
        <f>(H201*0.3)+($O$196*0.7)</f>
        <v>83.6</v>
      </c>
      <c r="K201" s="46" t="str">
        <f>IF(J201&gt;=80,"3",IF(J201&gt;=70,"2",IF(J201&gt;=60,"1",IF(J201&lt;59,"-"))))</f>
        <v>3</v>
      </c>
      <c r="L201" s="21"/>
      <c r="M201" s="21"/>
      <c r="N201" s="17"/>
      <c r="P201" s="10"/>
    </row>
    <row r="202" spans="1:16" s="13" customFormat="1" ht="20.25" x14ac:dyDescent="0.3">
      <c r="A202" s="9"/>
      <c r="B202" s="9"/>
      <c r="C202" s="10"/>
      <c r="D202" s="10"/>
      <c r="E202" s="11"/>
      <c r="F202" s="151" t="s">
        <v>32</v>
      </c>
      <c r="G202" s="152"/>
      <c r="H202" s="39">
        <f>AVERAGE(M196)</f>
        <v>99</v>
      </c>
      <c r="I202" s="46" t="str">
        <f>IF(H202&gt;=80,"3",IF(H202&gt;=70,"2",IF(H202&gt;=60,"1",IF(H202&lt;=59,"-"))))</f>
        <v>3</v>
      </c>
      <c r="J202" s="46">
        <f t="shared" ref="J202:J204" si="8">(H202*0.3)+($O$196*0.7)</f>
        <v>94.1</v>
      </c>
      <c r="K202" s="46" t="str">
        <f>IF(J202&gt;=80,"3",IF(J202&gt;=70,"2",IF(J202&gt;=60,"1",IF(J202&lt;59,"-"))))</f>
        <v>3</v>
      </c>
      <c r="L202" s="21"/>
      <c r="M202" s="21"/>
      <c r="N202" s="17"/>
      <c r="P202" s="10"/>
    </row>
    <row r="203" spans="1:16" s="13" customFormat="1" ht="20.25" x14ac:dyDescent="0.3">
      <c r="A203" s="9"/>
      <c r="B203" s="9"/>
      <c r="C203" s="10"/>
      <c r="D203" s="10"/>
      <c r="E203" s="11"/>
      <c r="F203" s="151" t="s">
        <v>33</v>
      </c>
      <c r="G203" s="152"/>
      <c r="H203" s="22">
        <f>AVERAGE(D196,E196,K196)</f>
        <v>65.666666666666671</v>
      </c>
      <c r="I203" s="46" t="str">
        <f>IF(H203&gt;=80,"3",IF(H203&gt;=70,"2",IF(H203&gt;=60,"1",IF(H203&gt;=59,"-"))))</f>
        <v>1</v>
      </c>
      <c r="J203" s="46">
        <f t="shared" si="8"/>
        <v>84.1</v>
      </c>
      <c r="K203" s="46" t="str">
        <f>IF(J203&gt;=80,"3",IF(J203&gt;=70,"2",IF(J203&gt;=60,"1",IF(J203&lt;59,"-"))))</f>
        <v>3</v>
      </c>
      <c r="L203" s="21"/>
      <c r="M203" s="21"/>
      <c r="N203" s="17"/>
      <c r="P203" s="10"/>
    </row>
    <row r="204" spans="1:16" s="13" customFormat="1" ht="20.25" x14ac:dyDescent="0.3">
      <c r="A204" s="9"/>
      <c r="B204" s="9"/>
      <c r="C204" s="10"/>
      <c r="D204" s="10"/>
      <c r="E204" s="11"/>
      <c r="F204" s="151" t="s">
        <v>34</v>
      </c>
      <c r="G204" s="152"/>
      <c r="H204" s="22">
        <f>AVERAGE(F196,L196,N196)</f>
        <v>81.333333333333329</v>
      </c>
      <c r="I204" s="46" t="str">
        <f t="shared" ref="I204" si="9">IF(H204&gt;=80,"3",IF(H204&gt;=70,"2",IF(H204&gt;=60,"1",IF(H204&lt;=59,"-"))))</f>
        <v>3</v>
      </c>
      <c r="J204" s="46">
        <f t="shared" si="8"/>
        <v>88.799999999999983</v>
      </c>
      <c r="K204" s="46" t="str">
        <f>IF(J204&gt;=80,"3",IF(J204&gt;=70,"2",IF(J204&gt;=60,"1",IF(J204&lt;59,"-"))))</f>
        <v>3</v>
      </c>
      <c r="L204" s="21"/>
      <c r="M204" s="21"/>
      <c r="N204" s="17"/>
      <c r="P204" s="10"/>
    </row>
    <row r="205" spans="1:16" ht="20.25" x14ac:dyDescent="0.3">
      <c r="F205" s="151" t="s">
        <v>60</v>
      </c>
      <c r="G205" s="152"/>
      <c r="H205" s="22">
        <f>AVERAGE(H196)</f>
        <v>62</v>
      </c>
      <c r="I205" s="60" t="str">
        <f t="shared" ref="I205" si="10">IF(H205&gt;=80,"3",IF(H205&gt;=70,"2",IF(H205&gt;=60,"1",IF(H205&lt;=59,"-"))))</f>
        <v>1</v>
      </c>
      <c r="J205" s="60">
        <f t="shared" ref="J205" si="11">(H205*0.3)+($O$196*0.7)</f>
        <v>82.999999999999986</v>
      </c>
      <c r="K205" s="60" t="str">
        <f>IF(J205&gt;=80,"3",IF(J205&gt;=70,"2",IF(J205&gt;=60,"1",IF(J205&lt;59,"-"))))</f>
        <v>3</v>
      </c>
    </row>
  </sheetData>
  <mergeCells count="32">
    <mergeCell ref="C9:N9"/>
    <mergeCell ref="F200:G200"/>
    <mergeCell ref="F201:G201"/>
    <mergeCell ref="F202:G202"/>
    <mergeCell ref="F203:G203"/>
    <mergeCell ref="J10:M10"/>
    <mergeCell ref="F199:G199"/>
    <mergeCell ref="H199:I199"/>
    <mergeCell ref="A10:B10"/>
    <mergeCell ref="C10:I10"/>
    <mergeCell ref="A11:B11"/>
    <mergeCell ref="A12:B12"/>
    <mergeCell ref="A13:B13"/>
    <mergeCell ref="A194:B194"/>
    <mergeCell ref="A195:B195"/>
    <mergeCell ref="A196:B196"/>
    <mergeCell ref="A197:B197"/>
    <mergeCell ref="F205:G205"/>
    <mergeCell ref="F204:G204"/>
    <mergeCell ref="M6:P6"/>
    <mergeCell ref="C8:N8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C6:G6"/>
    <mergeCell ref="H6:L6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9" workbookViewId="0">
      <selection activeCell="I5" sqref="I5"/>
    </sheetView>
  </sheetViews>
  <sheetFormatPr defaultRowHeight="15" x14ac:dyDescent="0.25"/>
  <cols>
    <col min="1" max="1" width="16" style="5" bestFit="1" customWidth="1"/>
    <col min="2" max="2" width="11.28515625" style="5" customWidth="1"/>
    <col min="3" max="3" width="8" style="5" customWidth="1"/>
    <col min="4" max="4" width="13.28515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1" width="9.5703125" style="5" bestFit="1" customWidth="1"/>
    <col min="12" max="16384" width="9.140625" style="5"/>
  </cols>
  <sheetData>
    <row r="1" spans="1:13" ht="28.5" customHeight="1" x14ac:dyDescent="0.3">
      <c r="A1" s="135" t="s">
        <v>433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3" spans="1:13" x14ac:dyDescent="0.25">
      <c r="C3" s="74"/>
      <c r="D3" s="74" t="s">
        <v>15</v>
      </c>
      <c r="E3" s="74"/>
      <c r="F3" s="74" t="s">
        <v>18</v>
      </c>
      <c r="G3" s="74"/>
    </row>
    <row r="4" spans="1:13" x14ac:dyDescent="0.25">
      <c r="C4" s="75" t="s">
        <v>16</v>
      </c>
      <c r="D4" s="74" t="s">
        <v>17</v>
      </c>
      <c r="E4" s="74" t="s">
        <v>14</v>
      </c>
      <c r="F4" s="74" t="s">
        <v>17</v>
      </c>
      <c r="G4" s="74" t="s">
        <v>14</v>
      </c>
    </row>
    <row r="5" spans="1:13" x14ac:dyDescent="0.25">
      <c r="C5" s="75" t="s">
        <v>0</v>
      </c>
      <c r="D5" s="29">
        <f>'1.2'!H201</f>
        <v>64</v>
      </c>
      <c r="E5" s="29" t="str">
        <f>'1.2'!I201</f>
        <v>1</v>
      </c>
      <c r="F5" s="29">
        <f>'1.2'!J201</f>
        <v>83.6</v>
      </c>
      <c r="G5" s="29" t="str">
        <f>'1.2'!K201</f>
        <v>3</v>
      </c>
    </row>
    <row r="6" spans="1:13" x14ac:dyDescent="0.25">
      <c r="C6" s="75" t="s">
        <v>1</v>
      </c>
      <c r="D6" s="29">
        <f>'1.2'!H202</f>
        <v>99</v>
      </c>
      <c r="E6" s="29" t="str">
        <f>'1.2'!I202</f>
        <v>3</v>
      </c>
      <c r="F6" s="29">
        <f>'1.2'!J202</f>
        <v>94.1</v>
      </c>
      <c r="G6" s="29" t="str">
        <f>'1.2'!K202</f>
        <v>3</v>
      </c>
    </row>
    <row r="7" spans="1:13" x14ac:dyDescent="0.25">
      <c r="C7" s="75" t="s">
        <v>2</v>
      </c>
      <c r="D7" s="29">
        <f>'1.2'!H203</f>
        <v>65.666666666666671</v>
      </c>
      <c r="E7" s="29" t="str">
        <f>'1.2'!I203</f>
        <v>1</v>
      </c>
      <c r="F7" s="29">
        <f>'1.2'!J203</f>
        <v>84.1</v>
      </c>
      <c r="G7" s="29" t="str">
        <f>'1.2'!K203</f>
        <v>3</v>
      </c>
    </row>
    <row r="8" spans="1:13" x14ac:dyDescent="0.25">
      <c r="C8" s="75" t="s">
        <v>3</v>
      </c>
      <c r="D8" s="29">
        <f>'1.2'!H204</f>
        <v>81.333333333333329</v>
      </c>
      <c r="E8" s="29" t="str">
        <f>'1.2'!I204</f>
        <v>3</v>
      </c>
      <c r="F8" s="29">
        <f>'1.2'!J204</f>
        <v>88.799999999999983</v>
      </c>
      <c r="G8" s="29" t="str">
        <f>'1.2'!K204</f>
        <v>3</v>
      </c>
    </row>
    <row r="9" spans="1:13" x14ac:dyDescent="0.25">
      <c r="C9" s="75" t="s">
        <v>59</v>
      </c>
      <c r="D9" s="29">
        <f>'1.2'!H205</f>
        <v>62</v>
      </c>
      <c r="E9" s="29" t="str">
        <f>'1.2'!I205</f>
        <v>1</v>
      </c>
      <c r="F9" s="29">
        <f>'1.2'!J205</f>
        <v>82.999999999999986</v>
      </c>
      <c r="G9" s="29" t="str">
        <f>'1.2'!K205</f>
        <v>3</v>
      </c>
    </row>
    <row r="11" spans="1:13" ht="15.75" thickBot="1" x14ac:dyDescent="0.3">
      <c r="B11" s="76"/>
      <c r="C11" s="77" t="s">
        <v>6</v>
      </c>
      <c r="D11" s="77" t="s">
        <v>7</v>
      </c>
      <c r="E11" s="77" t="s">
        <v>5</v>
      </c>
      <c r="F11" s="77" t="s">
        <v>12</v>
      </c>
      <c r="G11" s="77" t="s">
        <v>13</v>
      </c>
      <c r="H11" s="77" t="s">
        <v>49</v>
      </c>
      <c r="I11" s="77" t="s">
        <v>50</v>
      </c>
      <c r="J11" s="77" t="s">
        <v>51</v>
      </c>
      <c r="K11" s="77" t="s">
        <v>52</v>
      </c>
      <c r="L11" s="86" t="s">
        <v>67</v>
      </c>
      <c r="M11" s="86" t="s">
        <v>68</v>
      </c>
    </row>
    <row r="12" spans="1:13" ht="16.5" thickBot="1" x14ac:dyDescent="0.3">
      <c r="B12" s="77" t="s">
        <v>8</v>
      </c>
      <c r="C12" s="51">
        <v>2</v>
      </c>
      <c r="D12" s="52">
        <v>2</v>
      </c>
      <c r="E12" s="52">
        <v>3</v>
      </c>
      <c r="F12" s="52">
        <v>2</v>
      </c>
      <c r="G12" s="52">
        <v>2</v>
      </c>
      <c r="H12" s="52">
        <v>3</v>
      </c>
      <c r="I12" s="52">
        <v>3</v>
      </c>
      <c r="J12" s="52">
        <v>2</v>
      </c>
      <c r="K12" s="52">
        <v>2</v>
      </c>
      <c r="L12" s="52">
        <v>2</v>
      </c>
      <c r="M12" s="52">
        <v>1</v>
      </c>
    </row>
    <row r="13" spans="1:13" ht="16.5" thickBot="1" x14ac:dyDescent="0.3">
      <c r="B13" s="77" t="s">
        <v>9</v>
      </c>
      <c r="C13" s="53">
        <v>3</v>
      </c>
      <c r="D13" s="54">
        <v>3</v>
      </c>
      <c r="E13" s="54">
        <v>2</v>
      </c>
      <c r="F13" s="54">
        <v>2</v>
      </c>
      <c r="G13" s="54">
        <v>3</v>
      </c>
      <c r="H13" s="54">
        <v>3</v>
      </c>
      <c r="I13" s="54">
        <v>3</v>
      </c>
      <c r="J13" s="54">
        <v>2</v>
      </c>
      <c r="K13" s="54">
        <v>3</v>
      </c>
      <c r="L13" s="54">
        <v>2</v>
      </c>
      <c r="M13" s="54">
        <v>1</v>
      </c>
    </row>
    <row r="14" spans="1:13" ht="16.5" thickBot="1" x14ac:dyDescent="0.3">
      <c r="B14" s="77" t="s">
        <v>10</v>
      </c>
      <c r="C14" s="53">
        <v>2</v>
      </c>
      <c r="D14" s="54">
        <v>3</v>
      </c>
      <c r="E14" s="54">
        <v>2</v>
      </c>
      <c r="F14" s="54">
        <v>2</v>
      </c>
      <c r="G14" s="54">
        <v>3</v>
      </c>
      <c r="H14" s="54">
        <v>2</v>
      </c>
      <c r="I14" s="54">
        <v>1</v>
      </c>
      <c r="J14" s="54">
        <v>2</v>
      </c>
      <c r="K14" s="54">
        <v>3</v>
      </c>
      <c r="L14" s="54">
        <v>2</v>
      </c>
      <c r="M14" s="54">
        <v>2</v>
      </c>
    </row>
    <row r="15" spans="1:13" ht="16.5" thickBot="1" x14ac:dyDescent="0.3">
      <c r="B15" s="77" t="s">
        <v>11</v>
      </c>
      <c r="C15" s="53">
        <v>2</v>
      </c>
      <c r="D15" s="54">
        <v>3</v>
      </c>
      <c r="E15" s="54">
        <v>2</v>
      </c>
      <c r="F15" s="54">
        <v>2</v>
      </c>
      <c r="G15" s="54">
        <v>2</v>
      </c>
      <c r="H15" s="54">
        <v>1</v>
      </c>
      <c r="I15" s="54">
        <v>2</v>
      </c>
      <c r="J15" s="54">
        <v>2</v>
      </c>
      <c r="K15" s="54">
        <v>3</v>
      </c>
      <c r="L15" s="54">
        <v>2</v>
      </c>
      <c r="M15" s="54">
        <v>2</v>
      </c>
    </row>
    <row r="16" spans="1:13" ht="16.5" thickBot="1" x14ac:dyDescent="0.3">
      <c r="B16" s="86" t="s">
        <v>58</v>
      </c>
      <c r="C16" s="53">
        <v>1</v>
      </c>
      <c r="D16" s="54">
        <v>2</v>
      </c>
      <c r="E16" s="54">
        <v>2</v>
      </c>
      <c r="F16" s="54">
        <v>3</v>
      </c>
      <c r="G16" s="54">
        <v>1</v>
      </c>
      <c r="H16" s="54">
        <v>2</v>
      </c>
      <c r="I16" s="54">
        <v>2</v>
      </c>
      <c r="J16" s="54">
        <v>2</v>
      </c>
      <c r="K16" s="54">
        <v>3</v>
      </c>
      <c r="L16" s="54">
        <v>2</v>
      </c>
      <c r="M16" s="54">
        <v>2</v>
      </c>
    </row>
    <row r="17" spans="1:13" x14ac:dyDescent="0.25">
      <c r="B17" s="40"/>
      <c r="C17" s="40"/>
      <c r="D17" s="40"/>
      <c r="E17" s="40"/>
      <c r="F17" s="40"/>
      <c r="G17" s="40"/>
    </row>
    <row r="18" spans="1:13" x14ac:dyDescent="0.25">
      <c r="A18" s="156" t="s">
        <v>29</v>
      </c>
      <c r="B18" s="156"/>
      <c r="C18" s="153" t="s">
        <v>6</v>
      </c>
      <c r="D18" s="153" t="s">
        <v>7</v>
      </c>
      <c r="E18" s="153" t="s">
        <v>5</v>
      </c>
      <c r="F18" s="153" t="s">
        <v>12</v>
      </c>
      <c r="G18" s="153" t="s">
        <v>13</v>
      </c>
      <c r="H18" s="153" t="s">
        <v>49</v>
      </c>
      <c r="I18" s="153" t="s">
        <v>50</v>
      </c>
      <c r="J18" s="153" t="s">
        <v>51</v>
      </c>
      <c r="K18" s="153" t="s">
        <v>52</v>
      </c>
      <c r="L18" s="153" t="s">
        <v>67</v>
      </c>
      <c r="M18" s="153" t="s">
        <v>68</v>
      </c>
    </row>
    <row r="19" spans="1:13" x14ac:dyDescent="0.25">
      <c r="A19" s="155" t="s">
        <v>28</v>
      </c>
      <c r="B19" s="155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</row>
    <row r="20" spans="1:13" x14ac:dyDescent="0.25">
      <c r="A20" s="77" t="s">
        <v>8</v>
      </c>
      <c r="B20" s="24">
        <f>F5</f>
        <v>83.6</v>
      </c>
      <c r="C20" s="82">
        <f>C12*$B$20/3</f>
        <v>55.733333333333327</v>
      </c>
      <c r="D20" s="82">
        <f t="shared" ref="D20:M20" si="0">D12*$B$20/3</f>
        <v>55.733333333333327</v>
      </c>
      <c r="E20" s="82">
        <f t="shared" si="0"/>
        <v>83.6</v>
      </c>
      <c r="F20" s="82">
        <f t="shared" si="0"/>
        <v>55.733333333333327</v>
      </c>
      <c r="G20" s="82">
        <f t="shared" si="0"/>
        <v>55.733333333333327</v>
      </c>
      <c r="H20" s="82">
        <f t="shared" si="0"/>
        <v>83.6</v>
      </c>
      <c r="I20" s="82">
        <f t="shared" si="0"/>
        <v>83.6</v>
      </c>
      <c r="J20" s="82">
        <f t="shared" si="0"/>
        <v>55.733333333333327</v>
      </c>
      <c r="K20" s="82">
        <f t="shared" si="0"/>
        <v>55.733333333333327</v>
      </c>
      <c r="L20" s="82">
        <f t="shared" si="0"/>
        <v>55.733333333333327</v>
      </c>
      <c r="M20" s="82">
        <f t="shared" si="0"/>
        <v>27.866666666666664</v>
      </c>
    </row>
    <row r="21" spans="1:13" x14ac:dyDescent="0.25">
      <c r="A21" s="77" t="s">
        <v>9</v>
      </c>
      <c r="B21" s="24">
        <f>F6</f>
        <v>94.1</v>
      </c>
      <c r="C21" s="82">
        <f>C13*$B$21/3</f>
        <v>94.09999999999998</v>
      </c>
      <c r="D21" s="82">
        <f t="shared" ref="D21:M21" si="1">D13*$B$21/3</f>
        <v>94.09999999999998</v>
      </c>
      <c r="E21" s="82">
        <f t="shared" si="1"/>
        <v>62.733333333333327</v>
      </c>
      <c r="F21" s="82">
        <f t="shared" si="1"/>
        <v>62.733333333333327</v>
      </c>
      <c r="G21" s="82">
        <f t="shared" si="1"/>
        <v>94.09999999999998</v>
      </c>
      <c r="H21" s="82">
        <f t="shared" si="1"/>
        <v>94.09999999999998</v>
      </c>
      <c r="I21" s="82">
        <f t="shared" si="1"/>
        <v>94.09999999999998</v>
      </c>
      <c r="J21" s="82">
        <f t="shared" si="1"/>
        <v>62.733333333333327</v>
      </c>
      <c r="K21" s="82">
        <f t="shared" si="1"/>
        <v>94.09999999999998</v>
      </c>
      <c r="L21" s="82">
        <f t="shared" si="1"/>
        <v>62.733333333333327</v>
      </c>
      <c r="M21" s="82">
        <f t="shared" si="1"/>
        <v>31.366666666666664</v>
      </c>
    </row>
    <row r="22" spans="1:13" x14ac:dyDescent="0.25">
      <c r="A22" s="77" t="s">
        <v>10</v>
      </c>
      <c r="B22" s="24">
        <f>F7</f>
        <v>84.1</v>
      </c>
      <c r="C22" s="82">
        <f>C14*$B$22/3</f>
        <v>56.066666666666663</v>
      </c>
      <c r="D22" s="82">
        <f t="shared" ref="D22:M22" si="2">D14*$B$22/3</f>
        <v>84.1</v>
      </c>
      <c r="E22" s="82">
        <f t="shared" si="2"/>
        <v>56.066666666666663</v>
      </c>
      <c r="F22" s="82">
        <f t="shared" si="2"/>
        <v>56.066666666666663</v>
      </c>
      <c r="G22" s="82">
        <f t="shared" si="2"/>
        <v>84.1</v>
      </c>
      <c r="H22" s="82">
        <f t="shared" si="2"/>
        <v>56.066666666666663</v>
      </c>
      <c r="I22" s="82">
        <f t="shared" si="2"/>
        <v>28.033333333333331</v>
      </c>
      <c r="J22" s="82">
        <f t="shared" si="2"/>
        <v>56.066666666666663</v>
      </c>
      <c r="K22" s="82">
        <f t="shared" si="2"/>
        <v>84.1</v>
      </c>
      <c r="L22" s="82">
        <f t="shared" si="2"/>
        <v>56.066666666666663</v>
      </c>
      <c r="M22" s="82">
        <f t="shared" si="2"/>
        <v>56.066666666666663</v>
      </c>
    </row>
    <row r="23" spans="1:13" x14ac:dyDescent="0.25">
      <c r="A23" s="77" t="s">
        <v>11</v>
      </c>
      <c r="B23" s="24">
        <f>F8</f>
        <v>88.799999999999983</v>
      </c>
      <c r="C23" s="82">
        <f>C15*$B$23/3</f>
        <v>59.199999999999989</v>
      </c>
      <c r="D23" s="82">
        <f t="shared" ref="D23:M23" si="3">D15*$B$23/3</f>
        <v>88.8</v>
      </c>
      <c r="E23" s="82">
        <f t="shared" si="3"/>
        <v>59.199999999999989</v>
      </c>
      <c r="F23" s="82">
        <f t="shared" si="3"/>
        <v>59.199999999999989</v>
      </c>
      <c r="G23" s="82">
        <f t="shared" si="3"/>
        <v>59.199999999999989</v>
      </c>
      <c r="H23" s="82">
        <f t="shared" si="3"/>
        <v>29.599999999999994</v>
      </c>
      <c r="I23" s="82">
        <f t="shared" si="3"/>
        <v>59.199999999999989</v>
      </c>
      <c r="J23" s="82">
        <f t="shared" si="3"/>
        <v>59.199999999999989</v>
      </c>
      <c r="K23" s="82">
        <f t="shared" si="3"/>
        <v>88.8</v>
      </c>
      <c r="L23" s="82">
        <f t="shared" si="3"/>
        <v>59.199999999999989</v>
      </c>
      <c r="M23" s="82">
        <f t="shared" si="3"/>
        <v>59.199999999999989</v>
      </c>
    </row>
    <row r="24" spans="1:13" x14ac:dyDescent="0.25">
      <c r="A24" s="86" t="s">
        <v>58</v>
      </c>
      <c r="B24" s="24">
        <f>F9</f>
        <v>82.999999999999986</v>
      </c>
      <c r="C24" s="82">
        <f>C16*$B$24/3</f>
        <v>27.666666666666661</v>
      </c>
      <c r="D24" s="82">
        <f t="shared" ref="D24:M24" si="4">D16*$B$24/3</f>
        <v>55.333333333333321</v>
      </c>
      <c r="E24" s="82">
        <f t="shared" si="4"/>
        <v>55.333333333333321</v>
      </c>
      <c r="F24" s="82">
        <f t="shared" si="4"/>
        <v>82.999999999999986</v>
      </c>
      <c r="G24" s="82">
        <f t="shared" si="4"/>
        <v>27.666666666666661</v>
      </c>
      <c r="H24" s="82">
        <f t="shared" si="4"/>
        <v>55.333333333333321</v>
      </c>
      <c r="I24" s="82">
        <f t="shared" si="4"/>
        <v>55.333333333333321</v>
      </c>
      <c r="J24" s="82">
        <f t="shared" si="4"/>
        <v>55.333333333333321</v>
      </c>
      <c r="K24" s="82">
        <f t="shared" si="4"/>
        <v>82.999999999999986</v>
      </c>
      <c r="L24" s="82">
        <f t="shared" si="4"/>
        <v>55.333333333333321</v>
      </c>
      <c r="M24" s="82">
        <f t="shared" si="4"/>
        <v>55.333333333333321</v>
      </c>
    </row>
    <row r="25" spans="1:13" x14ac:dyDescent="0.25">
      <c r="A25" s="77" t="s">
        <v>30</v>
      </c>
      <c r="B25" s="25"/>
      <c r="C25" s="84">
        <f>AVERAGE(C20:C24)</f>
        <v>58.553333333333327</v>
      </c>
      <c r="D25" s="84">
        <f t="shared" ref="D25:M25" si="5">AVERAGE(D20:D24)</f>
        <v>75.613333333333316</v>
      </c>
      <c r="E25" s="84">
        <f t="shared" si="5"/>
        <v>63.386666666666656</v>
      </c>
      <c r="F25" s="84">
        <f t="shared" si="5"/>
        <v>63.346666666666657</v>
      </c>
      <c r="G25" s="84">
        <f t="shared" si="5"/>
        <v>64.16</v>
      </c>
      <c r="H25" s="84">
        <f t="shared" si="5"/>
        <v>63.739999999999995</v>
      </c>
      <c r="I25" s="84">
        <f t="shared" si="5"/>
        <v>64.053333333333313</v>
      </c>
      <c r="J25" s="84">
        <f t="shared" si="5"/>
        <v>57.813333333333318</v>
      </c>
      <c r="K25" s="84">
        <f t="shared" si="5"/>
        <v>81.146666666666661</v>
      </c>
      <c r="L25" s="84">
        <f t="shared" si="5"/>
        <v>57.813333333333318</v>
      </c>
      <c r="M25" s="84">
        <f t="shared" si="5"/>
        <v>45.966666666666654</v>
      </c>
    </row>
    <row r="26" spans="1:13" x14ac:dyDescent="0.25">
      <c r="B26" s="40"/>
      <c r="C26" s="40"/>
      <c r="D26" s="40"/>
      <c r="E26" s="40"/>
      <c r="F26" s="40"/>
      <c r="G26" s="40"/>
    </row>
    <row r="27" spans="1:13" x14ac:dyDescent="0.25">
      <c r="D27" s="40"/>
      <c r="E27" s="6"/>
      <c r="F27" s="6"/>
      <c r="G27" s="6"/>
      <c r="H27" s="6"/>
      <c r="I27" s="6"/>
    </row>
    <row r="28" spans="1:13" x14ac:dyDescent="0.25">
      <c r="D28" s="40"/>
      <c r="E28" s="40"/>
      <c r="F28" s="40"/>
      <c r="G28" s="40"/>
    </row>
  </sheetData>
  <mergeCells count="14">
    <mergeCell ref="M18:M19"/>
    <mergeCell ref="A1:L1"/>
    <mergeCell ref="H18:H19"/>
    <mergeCell ref="I18:I19"/>
    <mergeCell ref="J18:J19"/>
    <mergeCell ref="K18:K19"/>
    <mergeCell ref="A19:B19"/>
    <mergeCell ref="A18:B18"/>
    <mergeCell ref="C18:C19"/>
    <mergeCell ref="D18:D19"/>
    <mergeCell ref="E18:E19"/>
    <mergeCell ref="F18:F19"/>
    <mergeCell ref="G18:G19"/>
    <mergeCell ref="L18:L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zoomScale="80" zoomScaleNormal="80" workbookViewId="0">
      <selection activeCell="O14" sqref="O14"/>
    </sheetView>
  </sheetViews>
  <sheetFormatPr defaultRowHeight="15" x14ac:dyDescent="0.25"/>
  <cols>
    <col min="1" max="1" width="17" style="1" bestFit="1" customWidth="1"/>
    <col min="2" max="2" width="41.140625" style="1" bestFit="1" customWidth="1"/>
    <col min="3" max="7" width="7.42578125" style="2" customWidth="1"/>
    <col min="8" max="8" width="11.42578125" style="2" customWidth="1"/>
    <col min="9" max="14" width="7.42578125" style="2" customWidth="1"/>
    <col min="15" max="15" width="15.7109375" style="41" bestFit="1" customWidth="1"/>
    <col min="16" max="16" width="24.42578125" style="2" bestFit="1" customWidth="1"/>
    <col min="17" max="16384" width="9.140625" style="41"/>
  </cols>
  <sheetData>
    <row r="1" spans="1:16" ht="18.75" customHeight="1" x14ac:dyDescent="0.3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5" customHeight="1" x14ac:dyDescent="0.3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5" customHeight="1" x14ac:dyDescent="0.3">
      <c r="A3" s="132" t="s">
        <v>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5" customHeight="1" x14ac:dyDescent="0.3">
      <c r="A4" s="133" t="s">
        <v>57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15" customHeight="1" x14ac:dyDescent="0.3">
      <c r="A5" s="132" t="s">
        <v>44</v>
      </c>
      <c r="B5" s="132"/>
      <c r="C5" s="132" t="s">
        <v>431</v>
      </c>
      <c r="D5" s="132"/>
      <c r="E5" s="132"/>
      <c r="F5" s="132"/>
      <c r="G5" s="132"/>
      <c r="H5" s="70"/>
      <c r="I5" s="132" t="s">
        <v>47</v>
      </c>
      <c r="J5" s="132"/>
      <c r="K5" s="132"/>
      <c r="L5" s="132" t="s">
        <v>66</v>
      </c>
      <c r="M5" s="132"/>
      <c r="N5" s="132" t="s">
        <v>45</v>
      </c>
      <c r="O5" s="132"/>
      <c r="P5" s="70">
        <v>1.3</v>
      </c>
    </row>
    <row r="6" spans="1:16" ht="56.25" x14ac:dyDescent="0.3">
      <c r="A6" s="126" t="s">
        <v>56</v>
      </c>
      <c r="B6" s="70"/>
      <c r="C6" s="134" t="s">
        <v>437</v>
      </c>
      <c r="D6" s="134"/>
      <c r="E6" s="134"/>
      <c r="F6" s="134"/>
      <c r="G6" s="134"/>
      <c r="H6" s="132" t="s">
        <v>46</v>
      </c>
      <c r="I6" s="132"/>
      <c r="J6" s="132"/>
      <c r="K6" s="132"/>
      <c r="L6" s="132"/>
      <c r="M6" s="132" t="s">
        <v>436</v>
      </c>
      <c r="N6" s="132"/>
      <c r="O6" s="132"/>
      <c r="P6" s="132"/>
    </row>
    <row r="7" spans="1:16" x14ac:dyDescent="0.25">
      <c r="A7" s="71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72"/>
    </row>
    <row r="8" spans="1:16" ht="25.5" customHeight="1" x14ac:dyDescent="0.3">
      <c r="A8" s="65"/>
      <c r="B8" s="65"/>
      <c r="C8" s="135" t="s">
        <v>435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66"/>
      <c r="P8" s="87"/>
    </row>
    <row r="9" spans="1:16" ht="18.75" x14ac:dyDescent="0.3">
      <c r="A9" s="68"/>
      <c r="B9" s="68"/>
      <c r="C9" s="131" t="s">
        <v>65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66"/>
      <c r="P9" s="87"/>
    </row>
    <row r="10" spans="1:16" ht="18.75" x14ac:dyDescent="0.3">
      <c r="A10" s="138"/>
      <c r="B10" s="139"/>
      <c r="C10" s="140" t="s">
        <v>37</v>
      </c>
      <c r="D10" s="141"/>
      <c r="E10" s="141"/>
      <c r="F10" s="141"/>
      <c r="G10" s="141"/>
      <c r="H10" s="141"/>
      <c r="I10" s="142"/>
      <c r="J10" s="140" t="s">
        <v>38</v>
      </c>
      <c r="K10" s="141"/>
      <c r="L10" s="141"/>
      <c r="M10" s="142"/>
      <c r="N10" s="69" t="s">
        <v>39</v>
      </c>
      <c r="O10" s="78"/>
      <c r="P10" s="67"/>
    </row>
    <row r="11" spans="1:16" s="13" customFormat="1" ht="15.75" x14ac:dyDescent="0.25">
      <c r="A11" s="143" t="s">
        <v>20</v>
      </c>
      <c r="B11" s="144"/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 t="s">
        <v>40</v>
      </c>
      <c r="P11" s="46" t="s">
        <v>36</v>
      </c>
    </row>
    <row r="12" spans="1:16" s="13" customFormat="1" ht="15.75" x14ac:dyDescent="0.25">
      <c r="A12" s="145" t="s">
        <v>21</v>
      </c>
      <c r="B12" s="146"/>
      <c r="C12" s="22" t="s">
        <v>0</v>
      </c>
      <c r="D12" s="22" t="s">
        <v>0</v>
      </c>
      <c r="E12" s="22" t="s">
        <v>2</v>
      </c>
      <c r="F12" s="22" t="s">
        <v>3</v>
      </c>
      <c r="G12" s="22" t="s">
        <v>1</v>
      </c>
      <c r="H12" s="22" t="s">
        <v>1</v>
      </c>
      <c r="I12" s="22" t="s">
        <v>59</v>
      </c>
      <c r="J12" s="22" t="s">
        <v>2</v>
      </c>
      <c r="K12" s="22" t="s">
        <v>3</v>
      </c>
      <c r="L12" s="22" t="s">
        <v>0</v>
      </c>
      <c r="M12" s="22" t="s">
        <v>59</v>
      </c>
      <c r="N12" s="22" t="s">
        <v>3</v>
      </c>
      <c r="O12" s="46" t="s">
        <v>19</v>
      </c>
      <c r="P12" s="46" t="s">
        <v>19</v>
      </c>
    </row>
    <row r="13" spans="1:16" s="13" customFormat="1" ht="15.75" x14ac:dyDescent="0.25">
      <c r="A13" s="143" t="s">
        <v>22</v>
      </c>
      <c r="B13" s="144"/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10</v>
      </c>
      <c r="K13" s="46">
        <v>10</v>
      </c>
      <c r="L13" s="46">
        <v>10</v>
      </c>
      <c r="M13" s="46">
        <v>10</v>
      </c>
      <c r="N13" s="46">
        <v>15</v>
      </c>
      <c r="O13" s="46">
        <v>70</v>
      </c>
      <c r="P13" s="46">
        <v>70</v>
      </c>
    </row>
    <row r="14" spans="1:16" s="13" customFormat="1" ht="22.5" customHeight="1" x14ac:dyDescent="0.25">
      <c r="A14" s="30" t="s">
        <v>54</v>
      </c>
      <c r="B14" s="30" t="s">
        <v>55</v>
      </c>
      <c r="C14" s="31">
        <f>C13*0.64</f>
        <v>3.2</v>
      </c>
      <c r="D14" s="31">
        <f t="shared" ref="D14:N14" si="0">D13*0.64</f>
        <v>3.2</v>
      </c>
      <c r="E14" s="31">
        <f t="shared" si="0"/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6.4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9.6</v>
      </c>
      <c r="O14" s="32">
        <f>O13*0.357142</f>
        <v>24.999940000000002</v>
      </c>
      <c r="P14" s="33"/>
    </row>
    <row r="15" spans="1:16" s="13" customFormat="1" ht="15.75" x14ac:dyDescent="0.25">
      <c r="A15" s="88" t="str">
        <f>'1.1'!A15</f>
        <v>MB197601</v>
      </c>
      <c r="B15" s="118" t="str">
        <f>'1.1'!B15</f>
        <v>AAKANKSHA RAO BS</v>
      </c>
      <c r="C15" s="23"/>
      <c r="D15" s="23">
        <v>3</v>
      </c>
      <c r="E15" s="23">
        <v>4</v>
      </c>
      <c r="F15" s="23">
        <v>4</v>
      </c>
      <c r="G15" s="23">
        <v>5</v>
      </c>
      <c r="H15" s="23">
        <v>2</v>
      </c>
      <c r="I15" s="23"/>
      <c r="J15" s="23">
        <v>6</v>
      </c>
      <c r="K15" s="23">
        <v>8</v>
      </c>
      <c r="L15" s="23"/>
      <c r="M15" s="23">
        <v>7</v>
      </c>
      <c r="N15" s="23">
        <v>7</v>
      </c>
      <c r="O15" s="125">
        <v>45</v>
      </c>
      <c r="P15" s="26">
        <f>SUM(C15:N15)</f>
        <v>46</v>
      </c>
    </row>
    <row r="16" spans="1:16" s="13" customFormat="1" ht="15.75" x14ac:dyDescent="0.25">
      <c r="A16" s="88" t="str">
        <f>'1.1'!A16</f>
        <v>MB197602</v>
      </c>
      <c r="B16" s="118" t="str">
        <f>'1.1'!B16</f>
        <v>ABHAY PAI</v>
      </c>
      <c r="C16" s="23">
        <v>2</v>
      </c>
      <c r="D16" s="23">
        <v>4</v>
      </c>
      <c r="E16" s="23">
        <v>3</v>
      </c>
      <c r="F16" s="23">
        <v>1</v>
      </c>
      <c r="G16" s="23">
        <v>2</v>
      </c>
      <c r="H16" s="23">
        <v>5</v>
      </c>
      <c r="I16" s="23">
        <v>5</v>
      </c>
      <c r="J16" s="23">
        <v>9</v>
      </c>
      <c r="K16" s="23"/>
      <c r="L16" s="23">
        <v>9</v>
      </c>
      <c r="M16" s="23">
        <v>6</v>
      </c>
      <c r="N16" s="23">
        <v>8</v>
      </c>
      <c r="O16" s="125">
        <v>45</v>
      </c>
      <c r="P16" s="26">
        <f t="shared" ref="P16:P79" si="1">SUM(C16:N16)</f>
        <v>54</v>
      </c>
    </row>
    <row r="17" spans="1:16" s="13" customFormat="1" ht="15.75" x14ac:dyDescent="0.25">
      <c r="A17" s="88" t="str">
        <f>'1.1'!A17</f>
        <v>MB197603</v>
      </c>
      <c r="B17" s="118" t="str">
        <f>'1.1'!B17</f>
        <v>ABHISHEK HATTI</v>
      </c>
      <c r="C17" s="23">
        <v>2</v>
      </c>
      <c r="D17" s="23">
        <v>2</v>
      </c>
      <c r="E17" s="23">
        <v>2</v>
      </c>
      <c r="F17" s="23"/>
      <c r="G17" s="23"/>
      <c r="H17" s="23">
        <v>5</v>
      </c>
      <c r="I17" s="23">
        <v>3</v>
      </c>
      <c r="J17" s="23">
        <v>8</v>
      </c>
      <c r="K17" s="23"/>
      <c r="L17" s="23">
        <v>9</v>
      </c>
      <c r="M17" s="23">
        <v>9</v>
      </c>
      <c r="N17" s="23">
        <v>9</v>
      </c>
      <c r="O17" s="125">
        <v>47</v>
      </c>
      <c r="P17" s="26">
        <f t="shared" si="1"/>
        <v>49</v>
      </c>
    </row>
    <row r="18" spans="1:16" s="13" customFormat="1" ht="15.75" x14ac:dyDescent="0.25">
      <c r="A18" s="88" t="str">
        <f>'1.1'!A18</f>
        <v>MB197604</v>
      </c>
      <c r="B18" s="118" t="str">
        <f>'1.1'!B18</f>
        <v>ABHISHEK JAGADISH JOSHI</v>
      </c>
      <c r="C18" s="23">
        <v>2</v>
      </c>
      <c r="D18" s="23">
        <v>4</v>
      </c>
      <c r="E18" s="23">
        <v>2</v>
      </c>
      <c r="F18" s="23">
        <v>4</v>
      </c>
      <c r="G18" s="23">
        <v>4</v>
      </c>
      <c r="H18" s="23">
        <v>5</v>
      </c>
      <c r="I18" s="23">
        <v>3</v>
      </c>
      <c r="J18" s="23">
        <v>9</v>
      </c>
      <c r="K18" s="23"/>
      <c r="L18" s="23">
        <v>9</v>
      </c>
      <c r="M18" s="23">
        <v>6</v>
      </c>
      <c r="N18" s="23">
        <v>12</v>
      </c>
      <c r="O18" s="125">
        <v>49</v>
      </c>
      <c r="P18" s="26">
        <f t="shared" si="1"/>
        <v>60</v>
      </c>
    </row>
    <row r="19" spans="1:16" s="13" customFormat="1" ht="15.75" x14ac:dyDescent="0.25">
      <c r="A19" s="88" t="str">
        <f>'1.1'!A19</f>
        <v>MB197605</v>
      </c>
      <c r="B19" s="118" t="str">
        <f>'1.1'!B19</f>
        <v>ABHISHEK VIJAYKUMAR LAKKUNDI</v>
      </c>
      <c r="C19" s="23">
        <v>3</v>
      </c>
      <c r="D19" s="23"/>
      <c r="E19" s="23"/>
      <c r="F19" s="23">
        <v>4</v>
      </c>
      <c r="G19" s="23">
        <v>4</v>
      </c>
      <c r="H19" s="23"/>
      <c r="I19" s="23">
        <v>2</v>
      </c>
      <c r="J19" s="23">
        <v>8</v>
      </c>
      <c r="K19" s="23"/>
      <c r="L19" s="23">
        <v>8</v>
      </c>
      <c r="M19" s="23">
        <v>6</v>
      </c>
      <c r="N19" s="23">
        <v>7</v>
      </c>
      <c r="O19" s="125">
        <v>44</v>
      </c>
      <c r="P19" s="26">
        <f t="shared" si="1"/>
        <v>42</v>
      </c>
    </row>
    <row r="20" spans="1:16" s="13" customFormat="1" ht="15.75" x14ac:dyDescent="0.25">
      <c r="A20" s="88" t="str">
        <f>'1.1'!A20</f>
        <v>MB197606</v>
      </c>
      <c r="B20" s="118" t="str">
        <f>'1.1'!B20</f>
        <v>AISHWARYA RK</v>
      </c>
      <c r="C20" s="23">
        <v>2</v>
      </c>
      <c r="D20" s="23"/>
      <c r="E20" s="23">
        <v>5</v>
      </c>
      <c r="F20" s="23">
        <v>3</v>
      </c>
      <c r="G20" s="23"/>
      <c r="H20" s="23">
        <v>3</v>
      </c>
      <c r="I20" s="23">
        <v>3</v>
      </c>
      <c r="J20" s="23"/>
      <c r="K20" s="23">
        <v>7</v>
      </c>
      <c r="L20" s="23">
        <v>8</v>
      </c>
      <c r="M20" s="23"/>
      <c r="N20" s="23">
        <v>14</v>
      </c>
      <c r="O20" s="125">
        <v>51</v>
      </c>
      <c r="P20" s="26">
        <f t="shared" si="1"/>
        <v>45</v>
      </c>
    </row>
    <row r="21" spans="1:16" s="13" customFormat="1" ht="15.75" x14ac:dyDescent="0.25">
      <c r="A21" s="88" t="str">
        <f>'1.1'!A21</f>
        <v>MB197607</v>
      </c>
      <c r="B21" s="118" t="str">
        <f>'1.1'!B21</f>
        <v>AKASH ROSARIO</v>
      </c>
      <c r="C21" s="23">
        <v>4</v>
      </c>
      <c r="D21" s="23">
        <v>3</v>
      </c>
      <c r="E21" s="23">
        <v>1</v>
      </c>
      <c r="F21" s="23">
        <v>3</v>
      </c>
      <c r="G21" s="23">
        <v>5</v>
      </c>
      <c r="H21" s="23">
        <v>1</v>
      </c>
      <c r="I21" s="23">
        <v>4</v>
      </c>
      <c r="J21" s="23">
        <v>9</v>
      </c>
      <c r="K21" s="23"/>
      <c r="L21" s="23">
        <v>7</v>
      </c>
      <c r="M21" s="23">
        <v>7</v>
      </c>
      <c r="N21" s="23">
        <v>11</v>
      </c>
      <c r="O21" s="125">
        <v>53</v>
      </c>
      <c r="P21" s="26">
        <f t="shared" si="1"/>
        <v>55</v>
      </c>
    </row>
    <row r="22" spans="1:16" s="13" customFormat="1" ht="15.75" x14ac:dyDescent="0.25">
      <c r="A22" s="88" t="str">
        <f>'1.1'!A22</f>
        <v>MB197608</v>
      </c>
      <c r="B22" s="118" t="str">
        <f>'1.1'!B22</f>
        <v>AKSHATHA BOPAIAH M</v>
      </c>
      <c r="C22" s="23">
        <v>4</v>
      </c>
      <c r="D22" s="23"/>
      <c r="E22" s="23"/>
      <c r="F22" s="23">
        <v>4</v>
      </c>
      <c r="G22" s="23">
        <v>1</v>
      </c>
      <c r="H22" s="23">
        <v>4</v>
      </c>
      <c r="I22" s="23">
        <v>5</v>
      </c>
      <c r="J22" s="23"/>
      <c r="K22" s="23">
        <v>10</v>
      </c>
      <c r="L22" s="23">
        <v>10</v>
      </c>
      <c r="M22" s="23">
        <v>7</v>
      </c>
      <c r="N22" s="23">
        <v>10</v>
      </c>
      <c r="O22" s="125">
        <v>55</v>
      </c>
      <c r="P22" s="26">
        <f t="shared" si="1"/>
        <v>55</v>
      </c>
    </row>
    <row r="23" spans="1:16" s="13" customFormat="1" ht="15.75" x14ac:dyDescent="0.25">
      <c r="A23" s="88" t="str">
        <f>'1.1'!A23</f>
        <v>MB197609</v>
      </c>
      <c r="B23" s="118" t="str">
        <f>'1.1'!B23</f>
        <v>AKSHATHA K M</v>
      </c>
      <c r="C23" s="23">
        <v>2</v>
      </c>
      <c r="D23" s="23"/>
      <c r="E23" s="23">
        <v>5</v>
      </c>
      <c r="F23" s="23">
        <v>4</v>
      </c>
      <c r="G23" s="23"/>
      <c r="H23" s="23">
        <v>3</v>
      </c>
      <c r="I23" s="23">
        <v>3</v>
      </c>
      <c r="J23" s="23">
        <v>8</v>
      </c>
      <c r="K23" s="23">
        <v>9</v>
      </c>
      <c r="L23" s="23">
        <v>9</v>
      </c>
      <c r="M23" s="23">
        <v>9</v>
      </c>
      <c r="N23" s="23"/>
      <c r="O23" s="125">
        <v>49</v>
      </c>
      <c r="P23" s="26">
        <f t="shared" si="1"/>
        <v>52</v>
      </c>
    </row>
    <row r="24" spans="1:16" s="13" customFormat="1" ht="15.75" x14ac:dyDescent="0.25">
      <c r="A24" s="88" t="str">
        <f>'1.1'!A24</f>
        <v>MB197610</v>
      </c>
      <c r="B24" s="118" t="str">
        <f>'1.1'!B24</f>
        <v>AKSHATHA M L</v>
      </c>
      <c r="C24" s="23">
        <v>5</v>
      </c>
      <c r="D24" s="23"/>
      <c r="E24" s="23">
        <v>5</v>
      </c>
      <c r="F24" s="23">
        <v>1</v>
      </c>
      <c r="G24" s="23"/>
      <c r="H24" s="23">
        <v>3</v>
      </c>
      <c r="I24" s="23">
        <v>5</v>
      </c>
      <c r="J24" s="23"/>
      <c r="K24" s="23">
        <v>10</v>
      </c>
      <c r="L24" s="23">
        <v>8</v>
      </c>
      <c r="M24" s="23">
        <v>7</v>
      </c>
      <c r="N24" s="23">
        <v>14</v>
      </c>
      <c r="O24" s="125">
        <v>53</v>
      </c>
      <c r="P24" s="26">
        <f t="shared" si="1"/>
        <v>58</v>
      </c>
    </row>
    <row r="25" spans="1:16" s="13" customFormat="1" ht="15.75" x14ac:dyDescent="0.25">
      <c r="A25" s="88" t="str">
        <f>'1.1'!A25</f>
        <v>MB197611</v>
      </c>
      <c r="B25" s="118" t="str">
        <f>'1.1'!B25</f>
        <v>AKSHAY KUMAR</v>
      </c>
      <c r="C25" s="23">
        <v>5</v>
      </c>
      <c r="D25" s="23">
        <v>2</v>
      </c>
      <c r="E25" s="23">
        <v>4</v>
      </c>
      <c r="F25" s="23">
        <v>1</v>
      </c>
      <c r="G25" s="23">
        <v>4</v>
      </c>
      <c r="H25" s="23">
        <v>5</v>
      </c>
      <c r="I25" s="23">
        <v>3</v>
      </c>
      <c r="J25" s="23">
        <v>8</v>
      </c>
      <c r="K25" s="23">
        <v>9</v>
      </c>
      <c r="L25" s="23">
        <v>7</v>
      </c>
      <c r="M25" s="23">
        <v>7</v>
      </c>
      <c r="N25" s="23">
        <v>7</v>
      </c>
      <c r="O25" s="125">
        <v>37</v>
      </c>
      <c r="P25" s="26">
        <f t="shared" si="1"/>
        <v>62</v>
      </c>
    </row>
    <row r="26" spans="1:16" s="13" customFormat="1" ht="15.75" x14ac:dyDescent="0.25">
      <c r="A26" s="88" t="str">
        <f>'1.1'!A26</f>
        <v>MB197612</v>
      </c>
      <c r="B26" s="118" t="str">
        <f>'1.1'!B26</f>
        <v>ALOK KRISHNA HEGDE</v>
      </c>
      <c r="C26" s="23">
        <v>5</v>
      </c>
      <c r="D26" s="23">
        <v>3</v>
      </c>
      <c r="E26" s="23">
        <v>3</v>
      </c>
      <c r="F26" s="23">
        <v>4</v>
      </c>
      <c r="G26" s="23">
        <v>1</v>
      </c>
      <c r="H26" s="23"/>
      <c r="I26" s="23"/>
      <c r="J26" s="23"/>
      <c r="K26" s="23">
        <v>9</v>
      </c>
      <c r="L26" s="23">
        <v>8</v>
      </c>
      <c r="M26" s="23">
        <v>10</v>
      </c>
      <c r="N26" s="23">
        <v>12</v>
      </c>
      <c r="O26" s="125">
        <v>45</v>
      </c>
      <c r="P26" s="26">
        <f t="shared" si="1"/>
        <v>55</v>
      </c>
    </row>
    <row r="27" spans="1:16" s="13" customFormat="1" ht="15.75" x14ac:dyDescent="0.25">
      <c r="A27" s="88" t="str">
        <f>'1.1'!A27</f>
        <v>MB197613</v>
      </c>
      <c r="B27" s="118" t="str">
        <f>'1.1'!B27</f>
        <v>AMOGH ASHOK NIMBARGI</v>
      </c>
      <c r="C27" s="23">
        <v>4</v>
      </c>
      <c r="D27" s="23"/>
      <c r="E27" s="23">
        <v>2</v>
      </c>
      <c r="F27" s="23">
        <v>4</v>
      </c>
      <c r="G27" s="23"/>
      <c r="H27" s="23">
        <v>3</v>
      </c>
      <c r="I27" s="23">
        <v>4</v>
      </c>
      <c r="J27" s="23">
        <v>9</v>
      </c>
      <c r="K27" s="23">
        <v>7</v>
      </c>
      <c r="L27" s="23">
        <v>8</v>
      </c>
      <c r="M27" s="23"/>
      <c r="N27" s="23">
        <v>14</v>
      </c>
      <c r="O27" s="125">
        <v>34</v>
      </c>
      <c r="P27" s="26">
        <f t="shared" si="1"/>
        <v>55</v>
      </c>
    </row>
    <row r="28" spans="1:16" s="13" customFormat="1" ht="15.75" x14ac:dyDescent="0.25">
      <c r="A28" s="88" t="str">
        <f>'1.1'!A28</f>
        <v>MB197614</v>
      </c>
      <c r="B28" s="118" t="str">
        <f>'1.1'!B28</f>
        <v>ANANT BAJPAI</v>
      </c>
      <c r="C28" s="23">
        <v>3</v>
      </c>
      <c r="D28" s="23"/>
      <c r="E28" s="23"/>
      <c r="F28" s="23">
        <v>4</v>
      </c>
      <c r="G28" s="23">
        <v>2</v>
      </c>
      <c r="H28" s="23">
        <v>3</v>
      </c>
      <c r="I28" s="23">
        <v>4</v>
      </c>
      <c r="J28" s="23">
        <v>8</v>
      </c>
      <c r="K28" s="23"/>
      <c r="L28" s="23">
        <v>10</v>
      </c>
      <c r="M28" s="23">
        <v>9</v>
      </c>
      <c r="N28" s="23">
        <v>14</v>
      </c>
      <c r="O28" s="125">
        <v>28</v>
      </c>
      <c r="P28" s="26">
        <f t="shared" si="1"/>
        <v>57</v>
      </c>
    </row>
    <row r="29" spans="1:16" s="13" customFormat="1" ht="15.75" x14ac:dyDescent="0.25">
      <c r="A29" s="88" t="str">
        <f>'1.1'!A29</f>
        <v>MB197615</v>
      </c>
      <c r="B29" s="118" t="str">
        <f>'1.1'!B29</f>
        <v>ANIRUDH YS</v>
      </c>
      <c r="C29" s="23">
        <v>5</v>
      </c>
      <c r="D29" s="23">
        <v>3</v>
      </c>
      <c r="E29" s="23"/>
      <c r="F29" s="23">
        <v>3</v>
      </c>
      <c r="G29" s="23"/>
      <c r="H29" s="23">
        <v>5</v>
      </c>
      <c r="I29" s="23">
        <v>4</v>
      </c>
      <c r="J29" s="23"/>
      <c r="K29" s="23">
        <v>7</v>
      </c>
      <c r="L29" s="23">
        <v>9</v>
      </c>
      <c r="M29" s="23">
        <v>7</v>
      </c>
      <c r="N29" s="23">
        <v>13</v>
      </c>
      <c r="O29" s="125">
        <v>39</v>
      </c>
      <c r="P29" s="26">
        <f t="shared" si="1"/>
        <v>56</v>
      </c>
    </row>
    <row r="30" spans="1:16" s="13" customFormat="1" ht="15.75" x14ac:dyDescent="0.25">
      <c r="A30" s="88" t="str">
        <f>'1.1'!A30</f>
        <v>MB197616</v>
      </c>
      <c r="B30" s="118" t="str">
        <f>'1.1'!B30</f>
        <v>ANJALI T M</v>
      </c>
      <c r="C30" s="23">
        <v>3</v>
      </c>
      <c r="D30" s="23">
        <v>1</v>
      </c>
      <c r="E30" s="23">
        <v>1</v>
      </c>
      <c r="F30" s="23">
        <v>3</v>
      </c>
      <c r="G30" s="23">
        <v>2</v>
      </c>
      <c r="H30" s="23">
        <v>2</v>
      </c>
      <c r="I30" s="23">
        <v>3</v>
      </c>
      <c r="J30" s="23"/>
      <c r="K30" s="23">
        <v>7</v>
      </c>
      <c r="L30" s="23">
        <v>8</v>
      </c>
      <c r="M30" s="23">
        <v>9</v>
      </c>
      <c r="N30" s="23">
        <v>9</v>
      </c>
      <c r="O30" s="125">
        <v>45</v>
      </c>
      <c r="P30" s="26">
        <f t="shared" si="1"/>
        <v>48</v>
      </c>
    </row>
    <row r="31" spans="1:16" s="13" customFormat="1" ht="15.75" x14ac:dyDescent="0.25">
      <c r="A31" s="88" t="str">
        <f>'1.1'!A31</f>
        <v>MB197617</v>
      </c>
      <c r="B31" s="118" t="str">
        <f>'1.1'!B31</f>
        <v>ARCHANA V</v>
      </c>
      <c r="C31" s="23"/>
      <c r="D31" s="23">
        <v>1</v>
      </c>
      <c r="E31" s="23">
        <v>3</v>
      </c>
      <c r="F31" s="23"/>
      <c r="G31" s="23">
        <v>2</v>
      </c>
      <c r="H31" s="23">
        <v>4</v>
      </c>
      <c r="I31" s="23">
        <v>4</v>
      </c>
      <c r="J31" s="23">
        <v>8</v>
      </c>
      <c r="K31" s="23"/>
      <c r="L31" s="23">
        <v>8</v>
      </c>
      <c r="M31" s="23">
        <v>8</v>
      </c>
      <c r="N31" s="23">
        <v>8</v>
      </c>
      <c r="O31" s="125">
        <v>50</v>
      </c>
      <c r="P31" s="26">
        <f t="shared" si="1"/>
        <v>46</v>
      </c>
    </row>
    <row r="32" spans="1:16" s="13" customFormat="1" ht="15.75" x14ac:dyDescent="0.25">
      <c r="A32" s="88" t="str">
        <f>'1.1'!A32</f>
        <v>MB197618</v>
      </c>
      <c r="B32" s="118" t="str">
        <f>'1.1'!B32</f>
        <v>ARUN RAVEENDRA BHAT</v>
      </c>
      <c r="C32" s="23">
        <v>4</v>
      </c>
      <c r="D32" s="23"/>
      <c r="E32" s="23"/>
      <c r="F32" s="23">
        <v>2</v>
      </c>
      <c r="G32" s="23">
        <v>5</v>
      </c>
      <c r="H32" s="23">
        <v>4</v>
      </c>
      <c r="I32" s="23">
        <v>2</v>
      </c>
      <c r="J32" s="23">
        <v>7</v>
      </c>
      <c r="K32" s="23"/>
      <c r="L32" s="23">
        <v>8</v>
      </c>
      <c r="M32" s="23">
        <v>8</v>
      </c>
      <c r="N32" s="23">
        <v>9</v>
      </c>
      <c r="O32" s="125">
        <v>48</v>
      </c>
      <c r="P32" s="26">
        <f t="shared" si="1"/>
        <v>49</v>
      </c>
    </row>
    <row r="33" spans="1:16" s="13" customFormat="1" ht="15.75" x14ac:dyDescent="0.25">
      <c r="A33" s="88" t="str">
        <f>'1.1'!A33</f>
        <v>MB197619</v>
      </c>
      <c r="B33" s="118" t="str">
        <f>'1.1'!B33</f>
        <v>ASHWATHI S</v>
      </c>
      <c r="C33" s="23"/>
      <c r="D33" s="23">
        <v>4</v>
      </c>
      <c r="E33" s="23">
        <v>3</v>
      </c>
      <c r="F33" s="23">
        <v>5</v>
      </c>
      <c r="G33" s="23">
        <v>5</v>
      </c>
      <c r="H33" s="23">
        <v>3</v>
      </c>
      <c r="I33" s="23">
        <v>5</v>
      </c>
      <c r="J33" s="23"/>
      <c r="K33" s="23">
        <v>9</v>
      </c>
      <c r="L33" s="23">
        <v>10</v>
      </c>
      <c r="M33" s="23">
        <v>8</v>
      </c>
      <c r="N33" s="23">
        <v>9</v>
      </c>
      <c r="O33" s="125">
        <v>40</v>
      </c>
      <c r="P33" s="26">
        <f t="shared" si="1"/>
        <v>61</v>
      </c>
    </row>
    <row r="34" spans="1:16" s="13" customFormat="1" ht="15.75" x14ac:dyDescent="0.25">
      <c r="A34" s="88" t="str">
        <f>'1.1'!A34</f>
        <v>MB197620</v>
      </c>
      <c r="B34" s="118" t="str">
        <f>'1.1'!B34</f>
        <v>ATHRI D A</v>
      </c>
      <c r="C34" s="23"/>
      <c r="D34" s="23"/>
      <c r="E34" s="23">
        <v>4</v>
      </c>
      <c r="F34" s="23">
        <v>3</v>
      </c>
      <c r="G34" s="23">
        <v>5</v>
      </c>
      <c r="H34" s="23">
        <v>4</v>
      </c>
      <c r="I34" s="23">
        <v>2</v>
      </c>
      <c r="J34" s="23">
        <v>9</v>
      </c>
      <c r="K34" s="23"/>
      <c r="L34" s="23">
        <v>7</v>
      </c>
      <c r="M34" s="23">
        <v>9</v>
      </c>
      <c r="N34" s="23">
        <v>7</v>
      </c>
      <c r="O34" s="125">
        <v>43</v>
      </c>
      <c r="P34" s="26">
        <f t="shared" si="1"/>
        <v>50</v>
      </c>
    </row>
    <row r="35" spans="1:16" s="13" customFormat="1" ht="15.75" x14ac:dyDescent="0.25">
      <c r="A35" s="88" t="str">
        <f>'1.1'!A35</f>
        <v>MB197621</v>
      </c>
      <c r="B35" s="118" t="str">
        <f>'1.1'!B35</f>
        <v>AYUSHI ANAND</v>
      </c>
      <c r="C35" s="23">
        <v>3</v>
      </c>
      <c r="D35" s="23"/>
      <c r="E35" s="23">
        <v>4</v>
      </c>
      <c r="F35" s="23"/>
      <c r="G35" s="23">
        <v>2</v>
      </c>
      <c r="H35" s="23">
        <v>4</v>
      </c>
      <c r="I35" s="23">
        <v>1</v>
      </c>
      <c r="J35" s="23">
        <v>7</v>
      </c>
      <c r="K35" s="23">
        <v>8</v>
      </c>
      <c r="L35" s="23">
        <v>9</v>
      </c>
      <c r="M35" s="23"/>
      <c r="N35" s="23">
        <v>7</v>
      </c>
      <c r="O35" s="125">
        <v>50</v>
      </c>
      <c r="P35" s="26">
        <f t="shared" si="1"/>
        <v>45</v>
      </c>
    </row>
    <row r="36" spans="1:16" s="13" customFormat="1" ht="15.75" x14ac:dyDescent="0.25">
      <c r="A36" s="88" t="str">
        <f>'1.1'!A36</f>
        <v>MB197622</v>
      </c>
      <c r="B36" s="118" t="str">
        <f>'1.1'!B36</f>
        <v>B VASAVI</v>
      </c>
      <c r="C36" s="23">
        <v>2</v>
      </c>
      <c r="D36" s="23">
        <v>4</v>
      </c>
      <c r="E36" s="23">
        <v>3</v>
      </c>
      <c r="F36" s="23">
        <v>2</v>
      </c>
      <c r="G36" s="23"/>
      <c r="H36" s="23"/>
      <c r="I36" s="23">
        <v>2</v>
      </c>
      <c r="J36" s="23">
        <v>7</v>
      </c>
      <c r="K36" s="23"/>
      <c r="L36" s="23">
        <v>8</v>
      </c>
      <c r="M36" s="23">
        <v>9</v>
      </c>
      <c r="N36" s="23">
        <v>10</v>
      </c>
      <c r="O36" s="125">
        <v>40</v>
      </c>
      <c r="P36" s="26">
        <f t="shared" si="1"/>
        <v>47</v>
      </c>
    </row>
    <row r="37" spans="1:16" s="13" customFormat="1" ht="15.75" x14ac:dyDescent="0.25">
      <c r="A37" s="88" t="str">
        <f>'1.1'!A37</f>
        <v>MB197623</v>
      </c>
      <c r="B37" s="118" t="str">
        <f>'1.1'!B37</f>
        <v>BALACHANDRA ADIGA</v>
      </c>
      <c r="C37" s="23">
        <v>5</v>
      </c>
      <c r="D37" s="23">
        <v>2</v>
      </c>
      <c r="E37" s="23">
        <v>5</v>
      </c>
      <c r="F37" s="23"/>
      <c r="G37" s="23"/>
      <c r="H37" s="23"/>
      <c r="I37" s="23">
        <v>3</v>
      </c>
      <c r="J37" s="23">
        <v>7</v>
      </c>
      <c r="K37" s="23">
        <v>7</v>
      </c>
      <c r="L37" s="23"/>
      <c r="M37" s="23">
        <v>7</v>
      </c>
      <c r="N37" s="23">
        <v>12</v>
      </c>
      <c r="O37" s="125">
        <v>42</v>
      </c>
      <c r="P37" s="26">
        <f t="shared" si="1"/>
        <v>48</v>
      </c>
    </row>
    <row r="38" spans="1:16" s="13" customFormat="1" ht="15.75" x14ac:dyDescent="0.25">
      <c r="A38" s="88" t="str">
        <f>'1.1'!A38</f>
        <v>MB197624</v>
      </c>
      <c r="B38" s="118" t="str">
        <f>'1.1'!B38</f>
        <v>BALAJI RAJ V T</v>
      </c>
      <c r="C38" s="23"/>
      <c r="D38" s="23">
        <v>5</v>
      </c>
      <c r="E38" s="23"/>
      <c r="F38" s="23"/>
      <c r="G38" s="23">
        <v>4</v>
      </c>
      <c r="H38" s="23">
        <v>4</v>
      </c>
      <c r="I38" s="23">
        <v>3</v>
      </c>
      <c r="J38" s="23">
        <v>9</v>
      </c>
      <c r="K38" s="23">
        <v>8</v>
      </c>
      <c r="L38" s="23"/>
      <c r="M38" s="23">
        <v>8</v>
      </c>
      <c r="N38" s="23"/>
      <c r="O38" s="125">
        <v>49</v>
      </c>
      <c r="P38" s="26">
        <f t="shared" si="1"/>
        <v>41</v>
      </c>
    </row>
    <row r="39" spans="1:16" s="13" customFormat="1" ht="15.75" x14ac:dyDescent="0.25">
      <c r="A39" s="88" t="str">
        <f>'1.1'!A39</f>
        <v>MB197625</v>
      </c>
      <c r="B39" s="118" t="str">
        <f>'1.1'!B39</f>
        <v>BHARATH GOWDA M R</v>
      </c>
      <c r="C39" s="23"/>
      <c r="D39" s="23">
        <v>1</v>
      </c>
      <c r="E39" s="23">
        <v>3</v>
      </c>
      <c r="F39" s="23"/>
      <c r="G39" s="23">
        <v>2</v>
      </c>
      <c r="H39" s="23">
        <v>5</v>
      </c>
      <c r="I39" s="23">
        <v>2</v>
      </c>
      <c r="J39" s="23"/>
      <c r="K39" s="23">
        <v>6</v>
      </c>
      <c r="L39" s="23">
        <v>10</v>
      </c>
      <c r="M39" s="23">
        <v>7</v>
      </c>
      <c r="N39" s="23">
        <v>13</v>
      </c>
      <c r="O39" s="125">
        <v>44</v>
      </c>
      <c r="P39" s="26">
        <f t="shared" si="1"/>
        <v>49</v>
      </c>
    </row>
    <row r="40" spans="1:16" s="13" customFormat="1" ht="15.75" x14ac:dyDescent="0.25">
      <c r="A40" s="88" t="str">
        <f>'1.1'!A40</f>
        <v>MB197626</v>
      </c>
      <c r="B40" s="118" t="str">
        <f>'1.1'!B40</f>
        <v>BHARATH KIRAN D V</v>
      </c>
      <c r="C40" s="23">
        <v>2</v>
      </c>
      <c r="D40" s="23">
        <v>3</v>
      </c>
      <c r="E40" s="23">
        <v>1</v>
      </c>
      <c r="F40" s="23">
        <v>5</v>
      </c>
      <c r="G40" s="23"/>
      <c r="H40" s="23"/>
      <c r="I40" s="23"/>
      <c r="J40" s="23">
        <v>7</v>
      </c>
      <c r="K40" s="23"/>
      <c r="L40" s="23">
        <v>9</v>
      </c>
      <c r="M40" s="23">
        <v>8</v>
      </c>
      <c r="N40" s="23">
        <v>11</v>
      </c>
      <c r="O40" s="125">
        <v>41</v>
      </c>
      <c r="P40" s="26">
        <f t="shared" si="1"/>
        <v>46</v>
      </c>
    </row>
    <row r="41" spans="1:16" s="13" customFormat="1" ht="15.75" x14ac:dyDescent="0.25">
      <c r="A41" s="88" t="str">
        <f>'1.1'!A41</f>
        <v>MB197627</v>
      </c>
      <c r="B41" s="118" t="str">
        <f>'1.1'!B41</f>
        <v>BHARATH P</v>
      </c>
      <c r="C41" s="23">
        <v>5</v>
      </c>
      <c r="D41" s="23"/>
      <c r="E41" s="23"/>
      <c r="F41" s="23"/>
      <c r="G41" s="23">
        <v>2</v>
      </c>
      <c r="H41" s="23">
        <v>5</v>
      </c>
      <c r="I41" s="23">
        <v>3</v>
      </c>
      <c r="J41" s="23">
        <v>9</v>
      </c>
      <c r="K41" s="23">
        <v>7</v>
      </c>
      <c r="L41" s="23"/>
      <c r="M41" s="23">
        <v>8</v>
      </c>
      <c r="N41" s="23">
        <v>12</v>
      </c>
      <c r="O41" s="125">
        <v>41</v>
      </c>
      <c r="P41" s="26">
        <f t="shared" si="1"/>
        <v>51</v>
      </c>
    </row>
    <row r="42" spans="1:16" s="13" customFormat="1" ht="15.75" x14ac:dyDescent="0.25">
      <c r="A42" s="88" t="str">
        <f>'1.1'!A42</f>
        <v>MB197628</v>
      </c>
      <c r="B42" s="118" t="str">
        <f>'1.1'!B42</f>
        <v>BHARGAVI</v>
      </c>
      <c r="C42" s="23">
        <v>2</v>
      </c>
      <c r="D42" s="23"/>
      <c r="E42" s="23"/>
      <c r="F42" s="23">
        <v>5</v>
      </c>
      <c r="G42" s="23">
        <v>3</v>
      </c>
      <c r="H42" s="23">
        <v>5</v>
      </c>
      <c r="I42" s="23">
        <v>1</v>
      </c>
      <c r="J42" s="23">
        <v>7</v>
      </c>
      <c r="K42" s="23"/>
      <c r="L42" s="23">
        <v>8</v>
      </c>
      <c r="M42" s="23">
        <v>7</v>
      </c>
      <c r="N42" s="23">
        <v>13</v>
      </c>
      <c r="O42" s="125">
        <v>42</v>
      </c>
      <c r="P42" s="26">
        <f t="shared" si="1"/>
        <v>51</v>
      </c>
    </row>
    <row r="43" spans="1:16" s="13" customFormat="1" ht="15.75" x14ac:dyDescent="0.25">
      <c r="A43" s="88" t="str">
        <f>'1.1'!A43</f>
        <v>MB197629</v>
      </c>
      <c r="B43" s="118" t="str">
        <f>'1.1'!B43</f>
        <v>BHUMIKA S J</v>
      </c>
      <c r="C43" s="23">
        <v>4</v>
      </c>
      <c r="D43" s="23">
        <v>1</v>
      </c>
      <c r="E43" s="23"/>
      <c r="F43" s="23"/>
      <c r="G43" s="23">
        <v>5</v>
      </c>
      <c r="H43" s="23"/>
      <c r="I43" s="23">
        <v>1</v>
      </c>
      <c r="J43" s="23">
        <v>7</v>
      </c>
      <c r="K43" s="23">
        <v>8</v>
      </c>
      <c r="L43" s="23">
        <v>8</v>
      </c>
      <c r="M43" s="23">
        <v>8</v>
      </c>
      <c r="N43" s="23">
        <v>11</v>
      </c>
      <c r="O43" s="125">
        <v>48</v>
      </c>
      <c r="P43" s="26">
        <f t="shared" si="1"/>
        <v>53</v>
      </c>
    </row>
    <row r="44" spans="1:16" s="13" customFormat="1" ht="15.75" x14ac:dyDescent="0.25">
      <c r="A44" s="88" t="str">
        <f>'1.1'!A44</f>
        <v>MB197630</v>
      </c>
      <c r="B44" s="118" t="str">
        <f>'1.1'!B44</f>
        <v>BINDU PRIYA</v>
      </c>
      <c r="C44" s="23">
        <v>4</v>
      </c>
      <c r="D44" s="23">
        <v>2</v>
      </c>
      <c r="E44" s="23">
        <v>1</v>
      </c>
      <c r="F44" s="23">
        <v>4</v>
      </c>
      <c r="G44" s="23">
        <v>4</v>
      </c>
      <c r="H44" s="23"/>
      <c r="I44" s="23"/>
      <c r="J44" s="23">
        <v>7</v>
      </c>
      <c r="K44" s="23"/>
      <c r="L44" s="23">
        <v>7</v>
      </c>
      <c r="M44" s="23">
        <v>7</v>
      </c>
      <c r="N44" s="23">
        <v>13</v>
      </c>
      <c r="O44" s="125">
        <v>45</v>
      </c>
      <c r="P44" s="26">
        <f t="shared" si="1"/>
        <v>49</v>
      </c>
    </row>
    <row r="45" spans="1:16" s="13" customFormat="1" ht="15.75" x14ac:dyDescent="0.25">
      <c r="A45" s="88" t="str">
        <f>'1.1'!A45</f>
        <v>MB197631</v>
      </c>
      <c r="B45" s="118" t="str">
        <f>'1.1'!B45</f>
        <v>C RAVIKUMAR</v>
      </c>
      <c r="C45" s="23">
        <v>2</v>
      </c>
      <c r="D45" s="23">
        <v>4</v>
      </c>
      <c r="E45" s="23">
        <v>4</v>
      </c>
      <c r="F45" s="23">
        <v>3</v>
      </c>
      <c r="G45" s="23">
        <v>1</v>
      </c>
      <c r="H45" s="23">
        <v>5</v>
      </c>
      <c r="I45" s="23">
        <v>2</v>
      </c>
      <c r="J45" s="23"/>
      <c r="K45" s="23">
        <v>7</v>
      </c>
      <c r="L45" s="23">
        <v>9</v>
      </c>
      <c r="M45" s="23">
        <v>8</v>
      </c>
      <c r="N45" s="23">
        <v>13</v>
      </c>
      <c r="O45" s="125">
        <v>45</v>
      </c>
      <c r="P45" s="26">
        <f t="shared" si="1"/>
        <v>58</v>
      </c>
    </row>
    <row r="46" spans="1:16" s="13" customFormat="1" ht="15.75" x14ac:dyDescent="0.25">
      <c r="A46" s="88" t="str">
        <f>'1.1'!A46</f>
        <v>MB197632</v>
      </c>
      <c r="B46" s="118" t="str">
        <f>'1.1'!B46</f>
        <v>CHAITRA HIREGOWDARA</v>
      </c>
      <c r="C46" s="23">
        <v>3</v>
      </c>
      <c r="D46" s="23">
        <v>2</v>
      </c>
      <c r="E46" s="23">
        <v>5</v>
      </c>
      <c r="F46" s="23">
        <v>4</v>
      </c>
      <c r="G46" s="23"/>
      <c r="H46" s="23"/>
      <c r="I46" s="23">
        <v>4</v>
      </c>
      <c r="J46" s="23">
        <v>7</v>
      </c>
      <c r="K46" s="23">
        <v>7</v>
      </c>
      <c r="L46" s="23">
        <v>7</v>
      </c>
      <c r="M46" s="23"/>
      <c r="N46" s="23">
        <v>9</v>
      </c>
      <c r="O46" s="125">
        <v>46</v>
      </c>
      <c r="P46" s="26">
        <f t="shared" si="1"/>
        <v>48</v>
      </c>
    </row>
    <row r="47" spans="1:16" s="13" customFormat="1" ht="15.75" x14ac:dyDescent="0.25">
      <c r="A47" s="88" t="str">
        <f>'1.1'!A47</f>
        <v>MB197633</v>
      </c>
      <c r="B47" s="118" t="str">
        <f>'1.1'!B47</f>
        <v>CHANDAN S</v>
      </c>
      <c r="C47" s="23">
        <v>2</v>
      </c>
      <c r="D47" s="23">
        <v>1</v>
      </c>
      <c r="E47" s="23">
        <v>5</v>
      </c>
      <c r="F47" s="23"/>
      <c r="G47" s="23">
        <v>1</v>
      </c>
      <c r="H47" s="23"/>
      <c r="I47" s="23">
        <v>5</v>
      </c>
      <c r="J47" s="23">
        <v>7</v>
      </c>
      <c r="K47" s="23"/>
      <c r="L47" s="23">
        <v>8</v>
      </c>
      <c r="M47" s="23">
        <v>7</v>
      </c>
      <c r="N47" s="23">
        <v>8</v>
      </c>
      <c r="O47" s="125">
        <v>45</v>
      </c>
      <c r="P47" s="26">
        <f t="shared" si="1"/>
        <v>44</v>
      </c>
    </row>
    <row r="48" spans="1:16" s="13" customFormat="1" ht="15.75" x14ac:dyDescent="0.25">
      <c r="A48" s="88" t="str">
        <f>'1.1'!A48</f>
        <v>MB197634</v>
      </c>
      <c r="B48" s="118" t="str">
        <f>'1.1'!B48</f>
        <v>CHERUKURI TRIVENI</v>
      </c>
      <c r="C48" s="23">
        <v>1</v>
      </c>
      <c r="D48" s="23"/>
      <c r="E48" s="23">
        <v>4</v>
      </c>
      <c r="F48" s="23"/>
      <c r="G48" s="23">
        <v>3</v>
      </c>
      <c r="H48" s="23"/>
      <c r="I48" s="23">
        <v>4</v>
      </c>
      <c r="J48" s="23"/>
      <c r="K48" s="23">
        <v>8</v>
      </c>
      <c r="L48" s="23">
        <v>8</v>
      </c>
      <c r="M48" s="23">
        <v>8</v>
      </c>
      <c r="N48" s="23">
        <v>7</v>
      </c>
      <c r="O48" s="125">
        <v>43</v>
      </c>
      <c r="P48" s="26">
        <f t="shared" si="1"/>
        <v>43</v>
      </c>
    </row>
    <row r="49" spans="1:16" s="13" customFormat="1" ht="15.75" x14ac:dyDescent="0.25">
      <c r="A49" s="88" t="str">
        <f>'1.1'!A49</f>
        <v>MB197635</v>
      </c>
      <c r="B49" s="118" t="str">
        <f>'1.1'!B49</f>
        <v>CHETAN VIJAY</v>
      </c>
      <c r="C49" s="23">
        <v>4</v>
      </c>
      <c r="D49" s="23"/>
      <c r="E49" s="23">
        <v>3</v>
      </c>
      <c r="F49" s="23"/>
      <c r="G49" s="23">
        <v>4</v>
      </c>
      <c r="H49" s="23"/>
      <c r="I49" s="23">
        <v>2</v>
      </c>
      <c r="J49" s="23"/>
      <c r="K49" s="23">
        <v>8</v>
      </c>
      <c r="L49" s="23"/>
      <c r="M49" s="23">
        <v>8</v>
      </c>
      <c r="N49" s="23">
        <v>8</v>
      </c>
      <c r="O49" s="125">
        <v>47</v>
      </c>
      <c r="P49" s="26">
        <f t="shared" si="1"/>
        <v>37</v>
      </c>
    </row>
    <row r="50" spans="1:16" s="13" customFormat="1" ht="15.75" x14ac:dyDescent="0.25">
      <c r="A50" s="88" t="str">
        <f>'1.1'!A50</f>
        <v>MB197636</v>
      </c>
      <c r="B50" s="118" t="str">
        <f>'1.1'!B50</f>
        <v>CHIRAAG M</v>
      </c>
      <c r="C50" s="23">
        <v>1</v>
      </c>
      <c r="D50" s="23">
        <v>3</v>
      </c>
      <c r="E50" s="23">
        <v>3</v>
      </c>
      <c r="F50" s="23"/>
      <c r="G50" s="23">
        <v>1</v>
      </c>
      <c r="H50" s="23"/>
      <c r="I50" s="23">
        <v>3</v>
      </c>
      <c r="J50" s="23">
        <v>7</v>
      </c>
      <c r="K50" s="23"/>
      <c r="L50" s="23">
        <v>9</v>
      </c>
      <c r="M50" s="23">
        <v>7</v>
      </c>
      <c r="N50" s="23">
        <v>7</v>
      </c>
      <c r="O50" s="125">
        <v>50</v>
      </c>
      <c r="P50" s="26">
        <f t="shared" si="1"/>
        <v>41</v>
      </c>
    </row>
    <row r="51" spans="1:16" s="13" customFormat="1" ht="15.75" x14ac:dyDescent="0.25">
      <c r="A51" s="88" t="str">
        <f>'1.1'!A51</f>
        <v>MB197637</v>
      </c>
      <c r="B51" s="118" t="str">
        <f>'1.1'!B51</f>
        <v>CLINTAN JOYAN ROCHE</v>
      </c>
      <c r="C51" s="23">
        <v>1</v>
      </c>
      <c r="D51" s="23"/>
      <c r="E51" s="23">
        <v>1</v>
      </c>
      <c r="F51" s="23">
        <v>4</v>
      </c>
      <c r="G51" s="23"/>
      <c r="H51" s="23">
        <v>3</v>
      </c>
      <c r="I51" s="23">
        <v>4</v>
      </c>
      <c r="J51" s="23">
        <v>8</v>
      </c>
      <c r="K51" s="23">
        <v>7</v>
      </c>
      <c r="L51" s="23"/>
      <c r="M51" s="23">
        <v>7</v>
      </c>
      <c r="N51" s="23">
        <v>12</v>
      </c>
      <c r="O51" s="125">
        <v>47</v>
      </c>
      <c r="P51" s="26">
        <f t="shared" si="1"/>
        <v>47</v>
      </c>
    </row>
    <row r="52" spans="1:16" s="13" customFormat="1" ht="15.75" x14ac:dyDescent="0.25">
      <c r="A52" s="88" t="str">
        <f>'1.1'!A52</f>
        <v>MB197638</v>
      </c>
      <c r="B52" s="118" t="str">
        <f>'1.1'!B52</f>
        <v>DARSHAN G</v>
      </c>
      <c r="C52" s="23">
        <v>2</v>
      </c>
      <c r="D52" s="23"/>
      <c r="E52" s="23">
        <v>2</v>
      </c>
      <c r="F52" s="23">
        <v>2</v>
      </c>
      <c r="G52" s="23"/>
      <c r="H52" s="23">
        <v>3</v>
      </c>
      <c r="I52" s="23">
        <v>4</v>
      </c>
      <c r="J52" s="23"/>
      <c r="K52" s="23">
        <v>9</v>
      </c>
      <c r="L52" s="23">
        <v>7</v>
      </c>
      <c r="M52" s="23">
        <v>7</v>
      </c>
      <c r="N52" s="23"/>
      <c r="O52" s="125">
        <v>44</v>
      </c>
      <c r="P52" s="26">
        <f t="shared" si="1"/>
        <v>36</v>
      </c>
    </row>
    <row r="53" spans="1:16" s="13" customFormat="1" ht="15.75" x14ac:dyDescent="0.25">
      <c r="A53" s="88" t="str">
        <f>'1.1'!A53</f>
        <v>MB197639</v>
      </c>
      <c r="B53" s="118" t="str">
        <f>'1.1'!B53</f>
        <v>DARSHAN TOOLAHALLI</v>
      </c>
      <c r="C53" s="23">
        <v>2</v>
      </c>
      <c r="D53" s="23"/>
      <c r="E53" s="23">
        <v>4</v>
      </c>
      <c r="F53" s="23">
        <v>3</v>
      </c>
      <c r="G53" s="23"/>
      <c r="H53" s="23">
        <v>1</v>
      </c>
      <c r="I53" s="23">
        <v>2</v>
      </c>
      <c r="J53" s="23">
        <v>9</v>
      </c>
      <c r="K53" s="23">
        <v>9</v>
      </c>
      <c r="L53" s="23"/>
      <c r="M53" s="23">
        <v>8</v>
      </c>
      <c r="N53" s="23">
        <v>10</v>
      </c>
      <c r="O53" s="125">
        <v>37</v>
      </c>
      <c r="P53" s="26">
        <f t="shared" si="1"/>
        <v>48</v>
      </c>
    </row>
    <row r="54" spans="1:16" s="13" customFormat="1" ht="15.75" x14ac:dyDescent="0.25">
      <c r="A54" s="88" t="str">
        <f>'1.1'!A54</f>
        <v>MB197640</v>
      </c>
      <c r="B54" s="118" t="str">
        <f>'1.1'!B54</f>
        <v>DEEKSHA G</v>
      </c>
      <c r="C54" s="23">
        <v>4</v>
      </c>
      <c r="D54" s="23"/>
      <c r="E54" s="23"/>
      <c r="F54" s="23">
        <v>2</v>
      </c>
      <c r="G54" s="23"/>
      <c r="H54" s="23">
        <v>3</v>
      </c>
      <c r="I54" s="23">
        <v>4</v>
      </c>
      <c r="J54" s="23">
        <v>8</v>
      </c>
      <c r="K54" s="23"/>
      <c r="L54" s="23">
        <v>7</v>
      </c>
      <c r="M54" s="23">
        <v>8</v>
      </c>
      <c r="N54" s="23">
        <v>14</v>
      </c>
      <c r="O54" s="125">
        <v>49</v>
      </c>
      <c r="P54" s="26">
        <f t="shared" si="1"/>
        <v>50</v>
      </c>
    </row>
    <row r="55" spans="1:16" s="13" customFormat="1" ht="15.75" x14ac:dyDescent="0.25">
      <c r="A55" s="88" t="str">
        <f>'1.1'!A55</f>
        <v>MB197641</v>
      </c>
      <c r="B55" s="118" t="str">
        <f>'1.1'!B55</f>
        <v>DEEKSHA K</v>
      </c>
      <c r="C55" s="23">
        <v>2</v>
      </c>
      <c r="D55" s="23"/>
      <c r="E55" s="23">
        <v>1</v>
      </c>
      <c r="F55" s="23">
        <v>5</v>
      </c>
      <c r="G55" s="23"/>
      <c r="H55" s="23">
        <v>3</v>
      </c>
      <c r="I55" s="23">
        <v>2</v>
      </c>
      <c r="J55" s="23"/>
      <c r="K55" s="23">
        <v>8</v>
      </c>
      <c r="L55" s="23">
        <v>9</v>
      </c>
      <c r="M55" s="23">
        <v>7</v>
      </c>
      <c r="N55" s="23">
        <v>10</v>
      </c>
      <c r="O55" s="125">
        <v>43</v>
      </c>
      <c r="P55" s="26">
        <f t="shared" si="1"/>
        <v>47</v>
      </c>
    </row>
    <row r="56" spans="1:16" s="13" customFormat="1" ht="15.75" x14ac:dyDescent="0.25">
      <c r="A56" s="88" t="str">
        <f>'1.1'!A56</f>
        <v>MB197642</v>
      </c>
      <c r="B56" s="118" t="str">
        <f>'1.1'!B56</f>
        <v>DEENA K</v>
      </c>
      <c r="C56" s="23">
        <v>1</v>
      </c>
      <c r="D56" s="23"/>
      <c r="E56" s="23">
        <v>5</v>
      </c>
      <c r="F56" s="23">
        <v>1</v>
      </c>
      <c r="G56" s="23">
        <v>2</v>
      </c>
      <c r="H56" s="23"/>
      <c r="I56" s="23"/>
      <c r="J56" s="23"/>
      <c r="K56" s="23">
        <v>7</v>
      </c>
      <c r="L56" s="23">
        <v>9</v>
      </c>
      <c r="M56" s="23">
        <v>8</v>
      </c>
      <c r="N56" s="23">
        <v>12</v>
      </c>
      <c r="O56" s="125">
        <v>46</v>
      </c>
      <c r="P56" s="26">
        <f t="shared" si="1"/>
        <v>45</v>
      </c>
    </row>
    <row r="57" spans="1:16" s="13" customFormat="1" ht="15.75" x14ac:dyDescent="0.25">
      <c r="A57" s="88" t="str">
        <f>'1.1'!A57</f>
        <v>MB197643</v>
      </c>
      <c r="B57" s="118" t="str">
        <f>'1.1'!B57</f>
        <v>DEEPAK DESAI</v>
      </c>
      <c r="C57" s="23">
        <v>3</v>
      </c>
      <c r="D57" s="23"/>
      <c r="E57" s="23">
        <v>4</v>
      </c>
      <c r="F57" s="23"/>
      <c r="G57" s="23">
        <v>3</v>
      </c>
      <c r="H57" s="23">
        <v>5</v>
      </c>
      <c r="I57" s="23">
        <v>1</v>
      </c>
      <c r="J57" s="23">
        <v>6</v>
      </c>
      <c r="K57" s="23">
        <v>5</v>
      </c>
      <c r="L57" s="23"/>
      <c r="M57" s="23">
        <v>5</v>
      </c>
      <c r="N57" s="23">
        <v>11</v>
      </c>
      <c r="O57" s="125">
        <v>45</v>
      </c>
      <c r="P57" s="26">
        <f t="shared" si="1"/>
        <v>43</v>
      </c>
    </row>
    <row r="58" spans="1:16" s="13" customFormat="1" ht="15.75" x14ac:dyDescent="0.25">
      <c r="A58" s="88" t="str">
        <f>'1.1'!A58</f>
        <v>MB197644</v>
      </c>
      <c r="B58" s="118" t="str">
        <f>'1.1'!B58</f>
        <v>DEEPIKA M</v>
      </c>
      <c r="C58" s="23">
        <v>3</v>
      </c>
      <c r="D58" s="23">
        <v>2</v>
      </c>
      <c r="E58" s="23">
        <v>4</v>
      </c>
      <c r="F58" s="23">
        <v>4</v>
      </c>
      <c r="G58" s="23"/>
      <c r="H58" s="23"/>
      <c r="I58" s="23"/>
      <c r="J58" s="23">
        <v>6</v>
      </c>
      <c r="K58" s="23"/>
      <c r="L58" s="23">
        <v>7</v>
      </c>
      <c r="M58" s="23">
        <v>8</v>
      </c>
      <c r="N58" s="23">
        <v>14</v>
      </c>
      <c r="O58" s="125">
        <v>40</v>
      </c>
      <c r="P58" s="26">
        <f t="shared" si="1"/>
        <v>48</v>
      </c>
    </row>
    <row r="59" spans="1:16" s="13" customFormat="1" ht="15.75" x14ac:dyDescent="0.25">
      <c r="A59" s="88" t="str">
        <f>'1.1'!A59</f>
        <v>MB197645</v>
      </c>
      <c r="B59" s="118" t="str">
        <f>'1.1'!B59</f>
        <v>DILEEP SATISH HEGDE</v>
      </c>
      <c r="C59" s="23">
        <v>3</v>
      </c>
      <c r="D59" s="23"/>
      <c r="E59" s="23"/>
      <c r="F59" s="23">
        <v>2</v>
      </c>
      <c r="G59" s="23"/>
      <c r="H59" s="23">
        <v>5</v>
      </c>
      <c r="I59" s="23">
        <v>4</v>
      </c>
      <c r="J59" s="23">
        <v>8</v>
      </c>
      <c r="K59" s="23">
        <v>8</v>
      </c>
      <c r="L59" s="23">
        <v>7</v>
      </c>
      <c r="M59" s="23"/>
      <c r="N59" s="23">
        <v>11</v>
      </c>
      <c r="O59" s="125">
        <v>32</v>
      </c>
      <c r="P59" s="26">
        <f t="shared" si="1"/>
        <v>48</v>
      </c>
    </row>
    <row r="60" spans="1:16" s="13" customFormat="1" ht="15.75" x14ac:dyDescent="0.25">
      <c r="A60" s="88" t="str">
        <f>'1.1'!A60</f>
        <v>MB197646</v>
      </c>
      <c r="B60" s="118" t="str">
        <f>'1.1'!B60</f>
        <v>DIVYA MUGADUR</v>
      </c>
      <c r="C60" s="23">
        <v>5</v>
      </c>
      <c r="D60" s="23"/>
      <c r="E60" s="23"/>
      <c r="F60" s="23">
        <v>1</v>
      </c>
      <c r="G60" s="23">
        <v>5</v>
      </c>
      <c r="H60" s="23"/>
      <c r="I60" s="23">
        <v>4</v>
      </c>
      <c r="J60" s="23">
        <v>8</v>
      </c>
      <c r="K60" s="23">
        <v>8</v>
      </c>
      <c r="L60" s="23"/>
      <c r="M60" s="23">
        <v>9</v>
      </c>
      <c r="N60" s="23">
        <v>14</v>
      </c>
      <c r="O60" s="125">
        <v>54</v>
      </c>
      <c r="P60" s="26">
        <f t="shared" si="1"/>
        <v>54</v>
      </c>
    </row>
    <row r="61" spans="1:16" s="13" customFormat="1" ht="15.75" x14ac:dyDescent="0.25">
      <c r="A61" s="88" t="str">
        <f>'1.1'!A61</f>
        <v>MB197647</v>
      </c>
      <c r="B61" s="118" t="str">
        <f>'1.1'!B61</f>
        <v>DIVYASHREE R</v>
      </c>
      <c r="C61" s="23">
        <v>5</v>
      </c>
      <c r="D61" s="23">
        <v>5</v>
      </c>
      <c r="E61" s="23">
        <v>4</v>
      </c>
      <c r="F61" s="23">
        <v>5</v>
      </c>
      <c r="G61" s="23"/>
      <c r="H61" s="23"/>
      <c r="I61" s="23">
        <v>4</v>
      </c>
      <c r="J61" s="23">
        <v>9</v>
      </c>
      <c r="K61" s="23">
        <v>9</v>
      </c>
      <c r="L61" s="23">
        <v>7</v>
      </c>
      <c r="M61" s="23"/>
      <c r="N61" s="23">
        <v>12</v>
      </c>
      <c r="O61" s="125">
        <v>49</v>
      </c>
      <c r="P61" s="26">
        <f t="shared" si="1"/>
        <v>60</v>
      </c>
    </row>
    <row r="62" spans="1:16" s="13" customFormat="1" ht="15.75" x14ac:dyDescent="0.25">
      <c r="A62" s="88" t="str">
        <f>'1.1'!A62</f>
        <v>MB197648</v>
      </c>
      <c r="B62" s="118" t="str">
        <f>'1.1'!B62</f>
        <v>GANAPATI JANARDHAN BHAT</v>
      </c>
      <c r="C62" s="23"/>
      <c r="D62" s="23">
        <v>2</v>
      </c>
      <c r="E62" s="23">
        <v>1</v>
      </c>
      <c r="F62" s="23"/>
      <c r="G62" s="23"/>
      <c r="H62" s="23"/>
      <c r="I62" s="23">
        <v>2</v>
      </c>
      <c r="J62" s="23">
        <v>7</v>
      </c>
      <c r="K62" s="23"/>
      <c r="L62" s="23">
        <v>8</v>
      </c>
      <c r="M62" s="23">
        <v>9</v>
      </c>
      <c r="N62" s="23">
        <v>9</v>
      </c>
      <c r="O62" s="125">
        <v>47</v>
      </c>
      <c r="P62" s="26">
        <f t="shared" si="1"/>
        <v>38</v>
      </c>
    </row>
    <row r="63" spans="1:16" s="13" customFormat="1" ht="15.75" x14ac:dyDescent="0.25">
      <c r="A63" s="88" t="str">
        <f>'1.1'!A63</f>
        <v>MB197649</v>
      </c>
      <c r="B63" s="118" t="str">
        <f>'1.1'!B63</f>
        <v>GOWTHAM S M</v>
      </c>
      <c r="C63" s="23">
        <v>2</v>
      </c>
      <c r="D63" s="23">
        <v>5</v>
      </c>
      <c r="E63" s="23">
        <v>2</v>
      </c>
      <c r="F63" s="23">
        <v>5</v>
      </c>
      <c r="G63" s="23">
        <v>4</v>
      </c>
      <c r="H63" s="23">
        <v>2</v>
      </c>
      <c r="I63" s="23">
        <v>3</v>
      </c>
      <c r="J63" s="23">
        <v>8</v>
      </c>
      <c r="K63" s="23"/>
      <c r="L63" s="23">
        <v>8</v>
      </c>
      <c r="M63" s="23">
        <v>8</v>
      </c>
      <c r="N63" s="23">
        <v>12</v>
      </c>
      <c r="O63" s="125">
        <v>53</v>
      </c>
      <c r="P63" s="26">
        <f t="shared" si="1"/>
        <v>59</v>
      </c>
    </row>
    <row r="64" spans="1:16" s="13" customFormat="1" ht="15.75" x14ac:dyDescent="0.25">
      <c r="A64" s="88" t="str">
        <f>'1.1'!A64</f>
        <v>MB197650</v>
      </c>
      <c r="B64" s="118" t="str">
        <f>'1.1'!B64</f>
        <v>GREESHMA G M</v>
      </c>
      <c r="C64" s="23">
        <v>2</v>
      </c>
      <c r="D64" s="23">
        <v>1</v>
      </c>
      <c r="E64" s="23"/>
      <c r="F64" s="23">
        <v>4</v>
      </c>
      <c r="G64" s="23"/>
      <c r="H64" s="23"/>
      <c r="I64" s="23"/>
      <c r="J64" s="23">
        <v>9</v>
      </c>
      <c r="K64" s="23">
        <v>8</v>
      </c>
      <c r="L64" s="23"/>
      <c r="M64" s="23">
        <v>7</v>
      </c>
      <c r="N64" s="23">
        <v>14</v>
      </c>
      <c r="O64" s="125">
        <v>39</v>
      </c>
      <c r="P64" s="26">
        <f t="shared" si="1"/>
        <v>45</v>
      </c>
    </row>
    <row r="65" spans="1:16" s="13" customFormat="1" ht="15.75" x14ac:dyDescent="0.25">
      <c r="A65" s="88" t="str">
        <f>'1.1'!A65</f>
        <v>MB197651</v>
      </c>
      <c r="B65" s="118" t="str">
        <f>'1.1'!B65</f>
        <v>GUNJAN RAJ</v>
      </c>
      <c r="C65" s="23">
        <v>3</v>
      </c>
      <c r="D65" s="23">
        <v>5</v>
      </c>
      <c r="E65" s="23"/>
      <c r="F65" s="23">
        <v>2</v>
      </c>
      <c r="G65" s="23">
        <v>3</v>
      </c>
      <c r="H65" s="23"/>
      <c r="I65" s="23">
        <v>1</v>
      </c>
      <c r="J65" s="23">
        <v>7</v>
      </c>
      <c r="K65" s="23">
        <v>10</v>
      </c>
      <c r="L65" s="23">
        <v>8</v>
      </c>
      <c r="M65" s="23"/>
      <c r="N65" s="23"/>
      <c r="O65" s="125">
        <v>47</v>
      </c>
      <c r="P65" s="26">
        <f t="shared" si="1"/>
        <v>39</v>
      </c>
    </row>
    <row r="66" spans="1:16" s="13" customFormat="1" ht="15.75" x14ac:dyDescent="0.25">
      <c r="A66" s="88" t="str">
        <f>'1.1'!A66</f>
        <v>MB197652</v>
      </c>
      <c r="B66" s="118" t="str">
        <f>'1.1'!B66</f>
        <v>GURUPRASAD R</v>
      </c>
      <c r="C66" s="23"/>
      <c r="D66" s="23"/>
      <c r="E66" s="23">
        <v>3</v>
      </c>
      <c r="F66" s="23">
        <v>5</v>
      </c>
      <c r="G66" s="23">
        <v>5</v>
      </c>
      <c r="H66" s="23">
        <v>3</v>
      </c>
      <c r="I66" s="23">
        <v>3</v>
      </c>
      <c r="J66" s="23"/>
      <c r="K66" s="23">
        <v>7</v>
      </c>
      <c r="L66" s="23">
        <v>8</v>
      </c>
      <c r="M66" s="23">
        <v>9</v>
      </c>
      <c r="N66" s="23">
        <v>12</v>
      </c>
      <c r="O66" s="125">
        <v>35</v>
      </c>
      <c r="P66" s="26">
        <f t="shared" si="1"/>
        <v>55</v>
      </c>
    </row>
    <row r="67" spans="1:16" s="13" customFormat="1" ht="15.75" x14ac:dyDescent="0.25">
      <c r="A67" s="88" t="str">
        <f>'1.1'!A67</f>
        <v>MB197653</v>
      </c>
      <c r="B67" s="118" t="str">
        <f>'1.1'!B67</f>
        <v>HARSHA N DAS</v>
      </c>
      <c r="C67" s="23"/>
      <c r="D67" s="23"/>
      <c r="E67" s="23"/>
      <c r="F67" s="23">
        <v>2</v>
      </c>
      <c r="G67" s="23">
        <v>1</v>
      </c>
      <c r="H67" s="23">
        <v>4</v>
      </c>
      <c r="I67" s="23">
        <v>5</v>
      </c>
      <c r="J67" s="23"/>
      <c r="K67" s="23">
        <v>9</v>
      </c>
      <c r="L67" s="23">
        <v>7</v>
      </c>
      <c r="M67" s="23">
        <v>8</v>
      </c>
      <c r="N67" s="23">
        <v>12</v>
      </c>
      <c r="O67" s="125">
        <v>47</v>
      </c>
      <c r="P67" s="26">
        <f t="shared" si="1"/>
        <v>48</v>
      </c>
    </row>
    <row r="68" spans="1:16" s="13" customFormat="1" ht="15.75" x14ac:dyDescent="0.25">
      <c r="A68" s="88" t="str">
        <f>'1.1'!A68</f>
        <v>MB197654</v>
      </c>
      <c r="B68" s="118" t="str">
        <f>'1.1'!B68</f>
        <v>K KRISHNAPRASAD</v>
      </c>
      <c r="C68" s="23">
        <v>4</v>
      </c>
      <c r="D68" s="23"/>
      <c r="E68" s="23"/>
      <c r="F68" s="23">
        <v>4</v>
      </c>
      <c r="G68" s="23">
        <v>2</v>
      </c>
      <c r="H68" s="23">
        <v>4</v>
      </c>
      <c r="I68" s="23">
        <v>5</v>
      </c>
      <c r="J68" s="23">
        <v>7</v>
      </c>
      <c r="K68" s="23">
        <v>9</v>
      </c>
      <c r="L68" s="23">
        <v>8</v>
      </c>
      <c r="M68" s="23">
        <v>7</v>
      </c>
      <c r="N68" s="23">
        <v>10</v>
      </c>
      <c r="O68" s="125">
        <v>47</v>
      </c>
      <c r="P68" s="26">
        <f t="shared" si="1"/>
        <v>60</v>
      </c>
    </row>
    <row r="69" spans="1:16" s="13" customFormat="1" ht="15.75" x14ac:dyDescent="0.25">
      <c r="A69" s="88" t="str">
        <f>'1.1'!A69</f>
        <v>MB197655</v>
      </c>
      <c r="B69" s="118" t="str">
        <f>'1.1'!B69</f>
        <v>K R AKSHAY</v>
      </c>
      <c r="C69" s="23">
        <v>5</v>
      </c>
      <c r="D69" s="23">
        <v>1</v>
      </c>
      <c r="E69" s="23">
        <v>4</v>
      </c>
      <c r="F69" s="23"/>
      <c r="G69" s="23">
        <v>4</v>
      </c>
      <c r="H69" s="23"/>
      <c r="I69" s="23">
        <v>1</v>
      </c>
      <c r="J69" s="23">
        <v>7</v>
      </c>
      <c r="K69" s="23">
        <v>8</v>
      </c>
      <c r="L69" s="23">
        <v>9</v>
      </c>
      <c r="M69" s="23"/>
      <c r="N69" s="23">
        <v>10</v>
      </c>
      <c r="O69" s="125">
        <v>42</v>
      </c>
      <c r="P69" s="26">
        <f t="shared" si="1"/>
        <v>49</v>
      </c>
    </row>
    <row r="70" spans="1:16" s="13" customFormat="1" ht="15.75" x14ac:dyDescent="0.25">
      <c r="A70" s="88" t="str">
        <f>'1.1'!A70</f>
        <v>MB197656</v>
      </c>
      <c r="B70" s="118" t="str">
        <f>'1.1'!B70</f>
        <v>KAMBHAM HARSHITHA</v>
      </c>
      <c r="C70" s="23">
        <v>3</v>
      </c>
      <c r="D70" s="23"/>
      <c r="E70" s="23"/>
      <c r="F70" s="23">
        <v>2</v>
      </c>
      <c r="G70" s="23">
        <v>2</v>
      </c>
      <c r="H70" s="23">
        <v>3</v>
      </c>
      <c r="I70" s="23">
        <v>5</v>
      </c>
      <c r="J70" s="23"/>
      <c r="K70" s="23">
        <v>7</v>
      </c>
      <c r="L70" s="23">
        <v>7</v>
      </c>
      <c r="M70" s="23">
        <v>9</v>
      </c>
      <c r="N70" s="23">
        <v>9</v>
      </c>
      <c r="O70" s="125">
        <v>51</v>
      </c>
      <c r="P70" s="26">
        <f t="shared" si="1"/>
        <v>47</v>
      </c>
    </row>
    <row r="71" spans="1:16" s="13" customFormat="1" ht="15.75" x14ac:dyDescent="0.25">
      <c r="A71" s="88" t="str">
        <f>'1.1'!A71</f>
        <v>MB197657</v>
      </c>
      <c r="B71" s="118" t="str">
        <f>'1.1'!B71</f>
        <v>KARAN SK</v>
      </c>
      <c r="C71" s="23">
        <v>4</v>
      </c>
      <c r="D71" s="23"/>
      <c r="E71" s="23"/>
      <c r="F71" s="23">
        <v>3</v>
      </c>
      <c r="G71" s="23">
        <v>5</v>
      </c>
      <c r="H71" s="23">
        <v>2</v>
      </c>
      <c r="I71" s="23">
        <v>1</v>
      </c>
      <c r="J71" s="23">
        <v>8</v>
      </c>
      <c r="K71" s="23">
        <v>9</v>
      </c>
      <c r="L71" s="23"/>
      <c r="M71" s="23">
        <v>7</v>
      </c>
      <c r="N71" s="23">
        <v>12</v>
      </c>
      <c r="O71" s="125">
        <v>49</v>
      </c>
      <c r="P71" s="26">
        <f t="shared" si="1"/>
        <v>51</v>
      </c>
    </row>
    <row r="72" spans="1:16" s="13" customFormat="1" ht="15.75" x14ac:dyDescent="0.25">
      <c r="A72" s="88" t="str">
        <f>'1.1'!A72</f>
        <v>MB197658</v>
      </c>
      <c r="B72" s="118" t="str">
        <f>'1.1'!B72</f>
        <v>KARTHIK AV</v>
      </c>
      <c r="C72" s="23">
        <v>3</v>
      </c>
      <c r="D72" s="23">
        <v>2</v>
      </c>
      <c r="E72" s="23">
        <v>5</v>
      </c>
      <c r="F72" s="23"/>
      <c r="G72" s="23"/>
      <c r="H72" s="23">
        <v>5</v>
      </c>
      <c r="I72" s="23"/>
      <c r="J72" s="23">
        <v>8</v>
      </c>
      <c r="K72" s="23">
        <v>7</v>
      </c>
      <c r="L72" s="23"/>
      <c r="M72" s="23">
        <v>7</v>
      </c>
      <c r="N72" s="23">
        <v>11</v>
      </c>
      <c r="O72" s="125">
        <v>42</v>
      </c>
      <c r="P72" s="26">
        <f t="shared" si="1"/>
        <v>48</v>
      </c>
    </row>
    <row r="73" spans="1:16" s="13" customFormat="1" ht="15.75" x14ac:dyDescent="0.25">
      <c r="A73" s="88" t="str">
        <f>'1.1'!A73</f>
        <v>MB197659</v>
      </c>
      <c r="B73" s="118" t="str">
        <f>'1.1'!B73</f>
        <v>KARTHIK N D</v>
      </c>
      <c r="C73" s="23">
        <v>5</v>
      </c>
      <c r="D73" s="23">
        <v>4</v>
      </c>
      <c r="E73" s="23">
        <v>5</v>
      </c>
      <c r="F73" s="23"/>
      <c r="G73" s="23">
        <v>4</v>
      </c>
      <c r="H73" s="23">
        <v>5</v>
      </c>
      <c r="I73" s="23"/>
      <c r="J73" s="23">
        <v>7</v>
      </c>
      <c r="K73" s="23">
        <v>8</v>
      </c>
      <c r="L73" s="23">
        <v>8</v>
      </c>
      <c r="M73" s="23"/>
      <c r="N73" s="23">
        <v>11</v>
      </c>
      <c r="O73" s="125">
        <v>41</v>
      </c>
      <c r="P73" s="26">
        <f t="shared" si="1"/>
        <v>57</v>
      </c>
    </row>
    <row r="74" spans="1:16" s="13" customFormat="1" ht="15.75" x14ac:dyDescent="0.25">
      <c r="A74" s="88" t="str">
        <f>'1.1'!A74</f>
        <v>MB197660</v>
      </c>
      <c r="B74" s="118" t="str">
        <f>'1.1'!B74</f>
        <v>KEERTHAN KAMATH</v>
      </c>
      <c r="C74" s="23">
        <v>4</v>
      </c>
      <c r="D74" s="23">
        <v>1</v>
      </c>
      <c r="E74" s="23">
        <v>1</v>
      </c>
      <c r="F74" s="23">
        <v>5</v>
      </c>
      <c r="G74" s="23"/>
      <c r="H74" s="23"/>
      <c r="I74" s="23">
        <v>4</v>
      </c>
      <c r="J74" s="23">
        <v>8</v>
      </c>
      <c r="K74" s="23">
        <v>7</v>
      </c>
      <c r="L74" s="23">
        <v>7</v>
      </c>
      <c r="M74" s="23"/>
      <c r="N74" s="23">
        <v>11</v>
      </c>
      <c r="O74" s="125">
        <v>41</v>
      </c>
      <c r="P74" s="26">
        <f t="shared" si="1"/>
        <v>48</v>
      </c>
    </row>
    <row r="75" spans="1:16" s="13" customFormat="1" ht="15.75" x14ac:dyDescent="0.25">
      <c r="A75" s="88" t="str">
        <f>'1.1'!A75</f>
        <v>MB197661</v>
      </c>
      <c r="B75" s="118" t="str">
        <f>'1.1'!B75</f>
        <v>KEERTI</v>
      </c>
      <c r="C75" s="23"/>
      <c r="D75" s="23"/>
      <c r="E75" s="23">
        <v>5</v>
      </c>
      <c r="F75" s="23">
        <v>2</v>
      </c>
      <c r="G75" s="23"/>
      <c r="H75" s="23">
        <v>2</v>
      </c>
      <c r="I75" s="23">
        <v>2</v>
      </c>
      <c r="J75" s="23">
        <v>7</v>
      </c>
      <c r="K75" s="23">
        <v>8</v>
      </c>
      <c r="L75" s="23">
        <v>8</v>
      </c>
      <c r="M75" s="23"/>
      <c r="N75" s="23">
        <v>10</v>
      </c>
      <c r="O75" s="125">
        <v>37</v>
      </c>
      <c r="P75" s="26">
        <f t="shared" si="1"/>
        <v>44</v>
      </c>
    </row>
    <row r="76" spans="1:16" s="13" customFormat="1" ht="15.75" x14ac:dyDescent="0.25">
      <c r="A76" s="88" t="str">
        <f>'1.1'!A76</f>
        <v>MB197662</v>
      </c>
      <c r="B76" s="118" t="str">
        <f>'1.1'!B76</f>
        <v>KESHAV ADITYA</v>
      </c>
      <c r="C76" s="23"/>
      <c r="D76" s="23">
        <v>4</v>
      </c>
      <c r="E76" s="23"/>
      <c r="F76" s="23">
        <v>5</v>
      </c>
      <c r="G76" s="23"/>
      <c r="H76" s="23">
        <v>2</v>
      </c>
      <c r="I76" s="23">
        <v>3</v>
      </c>
      <c r="J76" s="23">
        <v>8</v>
      </c>
      <c r="K76" s="23"/>
      <c r="L76" s="23">
        <v>7</v>
      </c>
      <c r="M76" s="23">
        <v>9</v>
      </c>
      <c r="N76" s="23">
        <v>9</v>
      </c>
      <c r="O76" s="125">
        <v>47</v>
      </c>
      <c r="P76" s="26">
        <f t="shared" si="1"/>
        <v>47</v>
      </c>
    </row>
    <row r="77" spans="1:16" s="13" customFormat="1" ht="15.75" x14ac:dyDescent="0.25">
      <c r="A77" s="88" t="str">
        <f>'1.1'!A77</f>
        <v>MB197663</v>
      </c>
      <c r="B77" s="118" t="str">
        <f>'1.1'!B77</f>
        <v>KRITI SHUKLA</v>
      </c>
      <c r="C77" s="23">
        <v>5</v>
      </c>
      <c r="D77" s="23">
        <v>2</v>
      </c>
      <c r="E77" s="23"/>
      <c r="F77" s="23">
        <v>2</v>
      </c>
      <c r="G77" s="23"/>
      <c r="H77" s="23">
        <v>3</v>
      </c>
      <c r="I77" s="23">
        <v>2</v>
      </c>
      <c r="J77" s="23">
        <v>7</v>
      </c>
      <c r="K77" s="23">
        <v>9</v>
      </c>
      <c r="L77" s="23">
        <v>7</v>
      </c>
      <c r="M77" s="23">
        <v>9</v>
      </c>
      <c r="N77" s="23">
        <v>7</v>
      </c>
      <c r="O77" s="125">
        <v>46</v>
      </c>
      <c r="P77" s="26">
        <f t="shared" si="1"/>
        <v>53</v>
      </c>
    </row>
    <row r="78" spans="1:16" s="13" customFormat="1" ht="15.75" x14ac:dyDescent="0.25">
      <c r="A78" s="88" t="str">
        <f>'1.1'!A78</f>
        <v>MB197664</v>
      </c>
      <c r="B78" s="118" t="str">
        <f>'1.1'!B78</f>
        <v>KUBERANAND N</v>
      </c>
      <c r="C78" s="23">
        <v>3</v>
      </c>
      <c r="D78" s="23">
        <v>2</v>
      </c>
      <c r="E78" s="23">
        <v>5</v>
      </c>
      <c r="F78" s="23"/>
      <c r="G78" s="23">
        <v>3</v>
      </c>
      <c r="H78" s="23">
        <v>4</v>
      </c>
      <c r="I78" s="23">
        <v>4</v>
      </c>
      <c r="J78" s="23"/>
      <c r="K78" s="23">
        <v>7</v>
      </c>
      <c r="L78" s="23">
        <v>9</v>
      </c>
      <c r="M78" s="23"/>
      <c r="N78" s="23"/>
      <c r="O78" s="125">
        <v>46</v>
      </c>
      <c r="P78" s="26">
        <f t="shared" si="1"/>
        <v>37</v>
      </c>
    </row>
    <row r="79" spans="1:16" s="13" customFormat="1" ht="15.75" x14ac:dyDescent="0.25">
      <c r="A79" s="88" t="str">
        <f>'1.1'!A79</f>
        <v>MB197665</v>
      </c>
      <c r="B79" s="118" t="str">
        <f>'1.1'!B79</f>
        <v>LALITHA T V</v>
      </c>
      <c r="C79" s="23"/>
      <c r="D79" s="23">
        <v>4</v>
      </c>
      <c r="E79" s="23"/>
      <c r="F79" s="23">
        <v>4</v>
      </c>
      <c r="G79" s="23"/>
      <c r="H79" s="23">
        <v>5</v>
      </c>
      <c r="I79" s="23">
        <v>2</v>
      </c>
      <c r="J79" s="23">
        <v>8</v>
      </c>
      <c r="K79" s="23">
        <v>9</v>
      </c>
      <c r="L79" s="23">
        <v>7</v>
      </c>
      <c r="M79" s="23">
        <v>9</v>
      </c>
      <c r="N79" s="23">
        <v>7</v>
      </c>
      <c r="O79" s="125">
        <v>44</v>
      </c>
      <c r="P79" s="26">
        <f t="shared" si="1"/>
        <v>55</v>
      </c>
    </row>
    <row r="80" spans="1:16" s="13" customFormat="1" ht="15.75" x14ac:dyDescent="0.25">
      <c r="A80" s="88" t="str">
        <f>'1.1'!A80</f>
        <v>MB197666</v>
      </c>
      <c r="B80" s="118" t="str">
        <f>'1.1'!B80</f>
        <v>LATHASHREE S</v>
      </c>
      <c r="C80" s="23"/>
      <c r="D80" s="23">
        <v>2</v>
      </c>
      <c r="E80" s="23">
        <v>1</v>
      </c>
      <c r="F80" s="23">
        <v>5</v>
      </c>
      <c r="G80" s="23">
        <v>1</v>
      </c>
      <c r="H80" s="23">
        <v>2</v>
      </c>
      <c r="I80" s="23">
        <v>4</v>
      </c>
      <c r="J80" s="23"/>
      <c r="K80" s="23"/>
      <c r="L80" s="23">
        <v>7</v>
      </c>
      <c r="M80" s="23">
        <v>8</v>
      </c>
      <c r="N80" s="23">
        <v>12</v>
      </c>
      <c r="O80" s="125">
        <v>39</v>
      </c>
      <c r="P80" s="26">
        <f t="shared" ref="P80:P143" si="2">SUM(C80:N80)</f>
        <v>42</v>
      </c>
    </row>
    <row r="81" spans="1:16" s="13" customFormat="1" ht="15.75" x14ac:dyDescent="0.25">
      <c r="A81" s="88" t="str">
        <f>'1.1'!A81</f>
        <v>MB197667</v>
      </c>
      <c r="B81" s="118" t="str">
        <f>'1.1'!B81</f>
        <v>LAVANYA H</v>
      </c>
      <c r="C81" s="23"/>
      <c r="D81" s="23"/>
      <c r="E81" s="23">
        <v>3</v>
      </c>
      <c r="F81" s="23"/>
      <c r="G81" s="23">
        <v>4</v>
      </c>
      <c r="H81" s="23">
        <v>2</v>
      </c>
      <c r="I81" s="23">
        <v>1</v>
      </c>
      <c r="J81" s="23">
        <v>8</v>
      </c>
      <c r="K81" s="23">
        <v>7</v>
      </c>
      <c r="L81" s="23"/>
      <c r="M81" s="23">
        <v>9</v>
      </c>
      <c r="N81" s="23">
        <v>9</v>
      </c>
      <c r="O81" s="125">
        <v>50</v>
      </c>
      <c r="P81" s="26">
        <f t="shared" si="2"/>
        <v>43</v>
      </c>
    </row>
    <row r="82" spans="1:16" s="13" customFormat="1" ht="15.75" x14ac:dyDescent="0.25">
      <c r="A82" s="88" t="str">
        <f>'1.1'!A82</f>
        <v>MB197668</v>
      </c>
      <c r="B82" s="118" t="str">
        <f>'1.1'!B82</f>
        <v>LEELAVATI B THITE</v>
      </c>
      <c r="C82" s="23"/>
      <c r="D82" s="23">
        <v>4</v>
      </c>
      <c r="E82" s="23">
        <v>3</v>
      </c>
      <c r="F82" s="23">
        <v>2</v>
      </c>
      <c r="G82" s="23">
        <v>4</v>
      </c>
      <c r="H82" s="23"/>
      <c r="I82" s="23"/>
      <c r="J82" s="23"/>
      <c r="K82" s="23">
        <v>8</v>
      </c>
      <c r="L82" s="23">
        <v>9</v>
      </c>
      <c r="M82" s="23">
        <v>9</v>
      </c>
      <c r="N82" s="23">
        <v>10</v>
      </c>
      <c r="O82" s="125">
        <v>45</v>
      </c>
      <c r="P82" s="26">
        <f t="shared" si="2"/>
        <v>49</v>
      </c>
    </row>
    <row r="83" spans="1:16" s="13" customFormat="1" ht="15.75" x14ac:dyDescent="0.25">
      <c r="A83" s="88" t="str">
        <f>'1.1'!A83</f>
        <v>MB197669</v>
      </c>
      <c r="B83" s="118" t="str">
        <f>'1.1'!B83</f>
        <v>LEENA PARIK</v>
      </c>
      <c r="C83" s="23">
        <v>1</v>
      </c>
      <c r="D83" s="23"/>
      <c r="E83" s="23">
        <v>2</v>
      </c>
      <c r="F83" s="23"/>
      <c r="G83" s="23">
        <v>1</v>
      </c>
      <c r="H83" s="23">
        <v>4</v>
      </c>
      <c r="I83" s="23">
        <v>3</v>
      </c>
      <c r="J83" s="23">
        <v>7</v>
      </c>
      <c r="K83" s="23">
        <v>8</v>
      </c>
      <c r="L83" s="23"/>
      <c r="M83" s="23">
        <v>8</v>
      </c>
      <c r="N83" s="23">
        <v>10</v>
      </c>
      <c r="O83" s="125">
        <v>48</v>
      </c>
      <c r="P83" s="26">
        <f t="shared" si="2"/>
        <v>44</v>
      </c>
    </row>
    <row r="84" spans="1:16" s="13" customFormat="1" ht="15.75" x14ac:dyDescent="0.25">
      <c r="A84" s="88" t="str">
        <f>'1.1'!A84</f>
        <v>MB197670</v>
      </c>
      <c r="B84" s="118" t="str">
        <f>'1.1'!B84</f>
        <v>LINGRAJ PATIL</v>
      </c>
      <c r="C84" s="23">
        <v>3</v>
      </c>
      <c r="D84" s="23"/>
      <c r="E84" s="23">
        <v>5</v>
      </c>
      <c r="F84" s="23">
        <v>2</v>
      </c>
      <c r="G84" s="23">
        <v>4</v>
      </c>
      <c r="H84" s="23">
        <v>3</v>
      </c>
      <c r="I84" s="23"/>
      <c r="J84" s="23"/>
      <c r="K84" s="23">
        <v>7</v>
      </c>
      <c r="L84" s="23">
        <v>9</v>
      </c>
      <c r="M84" s="23">
        <v>7</v>
      </c>
      <c r="N84" s="23">
        <v>8</v>
      </c>
      <c r="O84" s="125">
        <v>46</v>
      </c>
      <c r="P84" s="26">
        <f t="shared" si="2"/>
        <v>48</v>
      </c>
    </row>
    <row r="85" spans="1:16" s="13" customFormat="1" ht="15.75" x14ac:dyDescent="0.25">
      <c r="A85" s="88" t="str">
        <f>'1.1'!A85</f>
        <v>MB197671</v>
      </c>
      <c r="B85" s="118" t="str">
        <f>'1.1'!B85</f>
        <v>LOKESH MG</v>
      </c>
      <c r="C85" s="23">
        <v>4</v>
      </c>
      <c r="D85" s="23">
        <v>2</v>
      </c>
      <c r="E85" s="23"/>
      <c r="F85" s="23">
        <v>4</v>
      </c>
      <c r="G85" s="23">
        <v>3</v>
      </c>
      <c r="H85" s="23">
        <v>3</v>
      </c>
      <c r="I85" s="23"/>
      <c r="J85" s="23"/>
      <c r="K85" s="23">
        <v>8</v>
      </c>
      <c r="L85" s="23">
        <v>10</v>
      </c>
      <c r="M85" s="23">
        <v>8</v>
      </c>
      <c r="N85" s="23">
        <v>13</v>
      </c>
      <c r="O85" s="125">
        <v>47</v>
      </c>
      <c r="P85" s="26">
        <f t="shared" si="2"/>
        <v>55</v>
      </c>
    </row>
    <row r="86" spans="1:16" s="13" customFormat="1" ht="15.75" x14ac:dyDescent="0.25">
      <c r="A86" s="88" t="str">
        <f>'1.1'!A86</f>
        <v>MB197672</v>
      </c>
      <c r="B86" s="118" t="str">
        <f>'1.1'!B86</f>
        <v>MAHESHA S</v>
      </c>
      <c r="C86" s="23"/>
      <c r="D86" s="23">
        <v>5</v>
      </c>
      <c r="E86" s="23">
        <v>5</v>
      </c>
      <c r="F86" s="23">
        <v>4</v>
      </c>
      <c r="G86" s="23">
        <v>5</v>
      </c>
      <c r="H86" s="23">
        <v>5</v>
      </c>
      <c r="I86" s="23"/>
      <c r="J86" s="23"/>
      <c r="K86" s="23">
        <v>9</v>
      </c>
      <c r="L86" s="23">
        <v>8</v>
      </c>
      <c r="M86" s="23">
        <v>8</v>
      </c>
      <c r="N86" s="23">
        <v>8</v>
      </c>
      <c r="O86" s="125">
        <v>45</v>
      </c>
      <c r="P86" s="26">
        <f t="shared" si="2"/>
        <v>57</v>
      </c>
    </row>
    <row r="87" spans="1:16" s="13" customFormat="1" ht="15.75" x14ac:dyDescent="0.25">
      <c r="A87" s="88" t="str">
        <f>'1.1'!A87</f>
        <v>MB197673</v>
      </c>
      <c r="B87" s="118" t="str">
        <f>'1.1'!B87</f>
        <v>MALAPATI JAIPAL REDDY</v>
      </c>
      <c r="C87" s="23">
        <v>2</v>
      </c>
      <c r="D87" s="23"/>
      <c r="E87" s="23">
        <v>4</v>
      </c>
      <c r="F87" s="23">
        <v>3</v>
      </c>
      <c r="G87" s="23">
        <v>3</v>
      </c>
      <c r="H87" s="23">
        <v>4</v>
      </c>
      <c r="I87" s="23"/>
      <c r="J87" s="23">
        <v>7</v>
      </c>
      <c r="K87" s="23"/>
      <c r="L87" s="23">
        <v>7</v>
      </c>
      <c r="M87" s="23">
        <v>7</v>
      </c>
      <c r="N87" s="23">
        <v>7</v>
      </c>
      <c r="O87" s="125">
        <v>51</v>
      </c>
      <c r="P87" s="26">
        <f t="shared" si="2"/>
        <v>44</v>
      </c>
    </row>
    <row r="88" spans="1:16" s="13" customFormat="1" ht="15.75" x14ac:dyDescent="0.25">
      <c r="A88" s="88" t="str">
        <f>'1.1'!A88</f>
        <v>MB197674</v>
      </c>
      <c r="B88" s="118" t="str">
        <f>'1.1'!B88</f>
        <v>MALLIKARJUN J</v>
      </c>
      <c r="C88" s="23">
        <v>5</v>
      </c>
      <c r="D88" s="23">
        <v>3</v>
      </c>
      <c r="E88" s="23">
        <v>4</v>
      </c>
      <c r="F88" s="23">
        <v>5</v>
      </c>
      <c r="G88" s="23"/>
      <c r="H88" s="23"/>
      <c r="I88" s="23">
        <v>4</v>
      </c>
      <c r="J88" s="23"/>
      <c r="K88" s="23">
        <v>7</v>
      </c>
      <c r="L88" s="23">
        <v>10</v>
      </c>
      <c r="M88" s="23">
        <v>7</v>
      </c>
      <c r="N88" s="23">
        <v>11</v>
      </c>
      <c r="O88" s="125">
        <v>46</v>
      </c>
      <c r="P88" s="26">
        <f t="shared" si="2"/>
        <v>56</v>
      </c>
    </row>
    <row r="89" spans="1:16" s="13" customFormat="1" ht="15.75" x14ac:dyDescent="0.25">
      <c r="A89" s="88" t="str">
        <f>'1.1'!A89</f>
        <v>MB197675</v>
      </c>
      <c r="B89" s="118" t="str">
        <f>'1.1'!B89</f>
        <v>MAMATHA</v>
      </c>
      <c r="C89" s="23"/>
      <c r="D89" s="23">
        <v>3</v>
      </c>
      <c r="E89" s="23"/>
      <c r="F89" s="23">
        <v>4</v>
      </c>
      <c r="G89" s="23">
        <v>5</v>
      </c>
      <c r="H89" s="23">
        <v>4</v>
      </c>
      <c r="I89" s="23">
        <v>2</v>
      </c>
      <c r="J89" s="23"/>
      <c r="K89" s="23">
        <v>9</v>
      </c>
      <c r="L89" s="23">
        <v>7</v>
      </c>
      <c r="M89" s="23">
        <v>7</v>
      </c>
      <c r="N89" s="23">
        <v>11</v>
      </c>
      <c r="O89" s="125">
        <v>48</v>
      </c>
      <c r="P89" s="26">
        <f t="shared" si="2"/>
        <v>52</v>
      </c>
    </row>
    <row r="90" spans="1:16" s="13" customFormat="1" ht="15.75" x14ac:dyDescent="0.25">
      <c r="A90" s="88" t="str">
        <f>'1.1'!A90</f>
        <v>MB197676</v>
      </c>
      <c r="B90" s="118" t="str">
        <f>'1.1'!B90</f>
        <v>MAMATHA BHASKAR GAONKAR</v>
      </c>
      <c r="C90" s="23"/>
      <c r="D90" s="23"/>
      <c r="E90" s="23"/>
      <c r="F90" s="23">
        <v>4</v>
      </c>
      <c r="G90" s="23">
        <v>5</v>
      </c>
      <c r="H90" s="23">
        <v>2</v>
      </c>
      <c r="I90" s="23">
        <v>3</v>
      </c>
      <c r="J90" s="23"/>
      <c r="K90" s="23">
        <v>8</v>
      </c>
      <c r="L90" s="23">
        <v>7</v>
      </c>
      <c r="M90" s="23">
        <v>8</v>
      </c>
      <c r="N90" s="23">
        <v>12</v>
      </c>
      <c r="O90" s="125">
        <v>47</v>
      </c>
      <c r="P90" s="26">
        <f t="shared" si="2"/>
        <v>49</v>
      </c>
    </row>
    <row r="91" spans="1:16" s="13" customFormat="1" ht="15.75" x14ac:dyDescent="0.25">
      <c r="A91" s="88" t="str">
        <f>'1.1'!A91</f>
        <v>MB197677</v>
      </c>
      <c r="B91" s="118" t="str">
        <f>'1.1'!B91</f>
        <v>MANOJ BASAPPA KATTI</v>
      </c>
      <c r="C91" s="23">
        <v>3</v>
      </c>
      <c r="D91" s="23"/>
      <c r="E91" s="23">
        <v>3</v>
      </c>
      <c r="F91" s="23">
        <v>2</v>
      </c>
      <c r="G91" s="23">
        <v>5</v>
      </c>
      <c r="H91" s="23"/>
      <c r="I91" s="23"/>
      <c r="J91" s="23"/>
      <c r="K91" s="23"/>
      <c r="L91" s="23">
        <v>7</v>
      </c>
      <c r="M91" s="23">
        <v>10</v>
      </c>
      <c r="N91" s="23">
        <v>11</v>
      </c>
      <c r="O91" s="125">
        <v>44</v>
      </c>
      <c r="P91" s="26">
        <f t="shared" si="2"/>
        <v>41</v>
      </c>
    </row>
    <row r="92" spans="1:16" s="13" customFormat="1" ht="15.75" x14ac:dyDescent="0.25">
      <c r="A92" s="88" t="str">
        <f>'1.1'!A92</f>
        <v>MB197678</v>
      </c>
      <c r="B92" s="118" t="str">
        <f>'1.1'!B92</f>
        <v>MEGHANA R T</v>
      </c>
      <c r="C92" s="23">
        <v>4</v>
      </c>
      <c r="D92" s="23">
        <v>3</v>
      </c>
      <c r="E92" s="23">
        <v>4</v>
      </c>
      <c r="F92" s="23"/>
      <c r="G92" s="23"/>
      <c r="H92" s="23">
        <v>3</v>
      </c>
      <c r="I92" s="23">
        <v>5</v>
      </c>
      <c r="J92" s="23">
        <v>9</v>
      </c>
      <c r="K92" s="23">
        <v>7</v>
      </c>
      <c r="L92" s="23"/>
      <c r="M92" s="23">
        <v>7</v>
      </c>
      <c r="N92" s="23">
        <v>8</v>
      </c>
      <c r="O92" s="125">
        <v>51</v>
      </c>
      <c r="P92" s="26">
        <f t="shared" si="2"/>
        <v>50</v>
      </c>
    </row>
    <row r="93" spans="1:16" s="13" customFormat="1" ht="15.75" x14ac:dyDescent="0.25">
      <c r="A93" s="88" t="str">
        <f>'1.1'!A93</f>
        <v>MB197679</v>
      </c>
      <c r="B93" s="118" t="str">
        <f>'1.1'!B93</f>
        <v>MOHAN R</v>
      </c>
      <c r="C93" s="23">
        <v>2</v>
      </c>
      <c r="D93" s="23">
        <v>4</v>
      </c>
      <c r="E93" s="23">
        <v>3</v>
      </c>
      <c r="F93" s="23"/>
      <c r="G93" s="23"/>
      <c r="H93" s="23">
        <v>2</v>
      </c>
      <c r="I93" s="23">
        <v>4</v>
      </c>
      <c r="J93" s="23">
        <v>9</v>
      </c>
      <c r="K93" s="23"/>
      <c r="L93" s="23">
        <v>7</v>
      </c>
      <c r="M93" s="23">
        <v>8</v>
      </c>
      <c r="N93" s="23">
        <v>14</v>
      </c>
      <c r="O93" s="125">
        <v>37</v>
      </c>
      <c r="P93" s="26">
        <f t="shared" si="2"/>
        <v>53</v>
      </c>
    </row>
    <row r="94" spans="1:16" s="13" customFormat="1" ht="15.75" x14ac:dyDescent="0.25">
      <c r="A94" s="88" t="str">
        <f>'1.1'!A94</f>
        <v>MB197680</v>
      </c>
      <c r="B94" s="118" t="str">
        <f>'1.1'!B94</f>
        <v>MOHD ZEESHAN ATHANI</v>
      </c>
      <c r="C94" s="23">
        <v>2</v>
      </c>
      <c r="D94" s="23">
        <v>3</v>
      </c>
      <c r="E94" s="23">
        <v>5</v>
      </c>
      <c r="F94" s="23">
        <v>4</v>
      </c>
      <c r="G94" s="23">
        <v>4</v>
      </c>
      <c r="H94" s="23"/>
      <c r="I94" s="23"/>
      <c r="J94" s="23">
        <v>9</v>
      </c>
      <c r="K94" s="23">
        <v>7</v>
      </c>
      <c r="L94" s="23">
        <v>10</v>
      </c>
      <c r="M94" s="23">
        <v>9</v>
      </c>
      <c r="N94" s="23"/>
      <c r="O94" s="125">
        <v>47</v>
      </c>
      <c r="P94" s="26">
        <f t="shared" si="2"/>
        <v>53</v>
      </c>
    </row>
    <row r="95" spans="1:16" s="13" customFormat="1" ht="15.75" x14ac:dyDescent="0.25">
      <c r="A95" s="88" t="str">
        <f>'1.1'!A95</f>
        <v>MB197681</v>
      </c>
      <c r="B95" s="118" t="str">
        <f>'1.1'!B95</f>
        <v>MUZAMMIL RIHAN</v>
      </c>
      <c r="C95" s="23">
        <v>3</v>
      </c>
      <c r="D95" s="23">
        <v>1</v>
      </c>
      <c r="E95" s="23">
        <v>2</v>
      </c>
      <c r="F95" s="23"/>
      <c r="G95" s="23"/>
      <c r="H95" s="23">
        <v>4</v>
      </c>
      <c r="I95" s="23">
        <v>4</v>
      </c>
      <c r="J95" s="23">
        <v>7</v>
      </c>
      <c r="K95" s="23">
        <v>9</v>
      </c>
      <c r="L95" s="23">
        <v>9</v>
      </c>
      <c r="M95" s="23">
        <v>7</v>
      </c>
      <c r="N95" s="23">
        <v>7</v>
      </c>
      <c r="O95" s="125">
        <v>51</v>
      </c>
      <c r="P95" s="26">
        <f t="shared" si="2"/>
        <v>53</v>
      </c>
    </row>
    <row r="96" spans="1:16" s="13" customFormat="1" ht="15.75" x14ac:dyDescent="0.25">
      <c r="A96" s="88" t="str">
        <f>'1.1'!A96</f>
        <v>MB197682</v>
      </c>
      <c r="B96" s="118" t="str">
        <f>'1.1'!B96</f>
        <v>N B GOWTAMI</v>
      </c>
      <c r="C96" s="23">
        <v>1</v>
      </c>
      <c r="D96" s="23">
        <v>2</v>
      </c>
      <c r="E96" s="23">
        <v>3</v>
      </c>
      <c r="F96" s="23">
        <v>5</v>
      </c>
      <c r="G96" s="23"/>
      <c r="H96" s="23"/>
      <c r="I96" s="23"/>
      <c r="J96" s="23">
        <v>4</v>
      </c>
      <c r="K96" s="23">
        <v>3</v>
      </c>
      <c r="L96" s="23">
        <v>8</v>
      </c>
      <c r="M96" s="23">
        <v>8</v>
      </c>
      <c r="N96" s="23">
        <v>13</v>
      </c>
      <c r="O96" s="125">
        <v>49</v>
      </c>
      <c r="P96" s="26">
        <f t="shared" si="2"/>
        <v>47</v>
      </c>
    </row>
    <row r="97" spans="1:16" s="13" customFormat="1" ht="15.75" x14ac:dyDescent="0.25">
      <c r="A97" s="88" t="str">
        <f>'1.1'!A97</f>
        <v>MB197683</v>
      </c>
      <c r="B97" s="118" t="str">
        <f>'1.1'!B97</f>
        <v>NAGASHREE UMESH K</v>
      </c>
      <c r="C97" s="23">
        <v>1</v>
      </c>
      <c r="D97" s="23">
        <v>5</v>
      </c>
      <c r="E97" s="23">
        <v>4</v>
      </c>
      <c r="F97" s="23"/>
      <c r="G97" s="23">
        <v>5</v>
      </c>
      <c r="H97" s="23">
        <v>2</v>
      </c>
      <c r="I97" s="23">
        <v>3</v>
      </c>
      <c r="J97" s="23">
        <v>7</v>
      </c>
      <c r="K97" s="23">
        <v>7</v>
      </c>
      <c r="L97" s="23"/>
      <c r="M97" s="23">
        <v>9</v>
      </c>
      <c r="N97" s="23">
        <v>9</v>
      </c>
      <c r="O97" s="125">
        <v>34</v>
      </c>
      <c r="P97" s="26">
        <f t="shared" si="2"/>
        <v>52</v>
      </c>
    </row>
    <row r="98" spans="1:16" s="13" customFormat="1" ht="15.75" x14ac:dyDescent="0.25">
      <c r="A98" s="88" t="str">
        <f>'1.1'!A98</f>
        <v>MB197684</v>
      </c>
      <c r="B98" s="118" t="str">
        <f>'1.1'!B98</f>
        <v>NAMRATA S KOTUR</v>
      </c>
      <c r="C98" s="23">
        <v>4</v>
      </c>
      <c r="D98" s="23">
        <v>2</v>
      </c>
      <c r="E98" s="23"/>
      <c r="F98" s="23"/>
      <c r="G98" s="23">
        <v>3</v>
      </c>
      <c r="H98" s="23"/>
      <c r="I98" s="23">
        <v>5</v>
      </c>
      <c r="J98" s="23">
        <v>7</v>
      </c>
      <c r="K98" s="23">
        <v>7</v>
      </c>
      <c r="L98" s="23">
        <v>7</v>
      </c>
      <c r="M98" s="23">
        <v>7</v>
      </c>
      <c r="N98" s="23">
        <v>8</v>
      </c>
      <c r="O98" s="125">
        <v>46</v>
      </c>
      <c r="P98" s="26">
        <f t="shared" si="2"/>
        <v>50</v>
      </c>
    </row>
    <row r="99" spans="1:16" s="13" customFormat="1" ht="15.75" x14ac:dyDescent="0.25">
      <c r="A99" s="88" t="str">
        <f>'1.1'!A99</f>
        <v>MB197685</v>
      </c>
      <c r="B99" s="118" t="str">
        <f>'1.1'!B99</f>
        <v>NARAHARI K K</v>
      </c>
      <c r="C99" s="23">
        <v>5</v>
      </c>
      <c r="D99" s="23">
        <v>3</v>
      </c>
      <c r="E99" s="23"/>
      <c r="F99" s="23"/>
      <c r="G99" s="23">
        <v>3</v>
      </c>
      <c r="H99" s="23"/>
      <c r="I99" s="23">
        <v>1</v>
      </c>
      <c r="J99" s="23">
        <v>9</v>
      </c>
      <c r="K99" s="23">
        <v>8</v>
      </c>
      <c r="L99" s="23"/>
      <c r="M99" s="23">
        <v>9</v>
      </c>
      <c r="N99" s="23">
        <v>11</v>
      </c>
      <c r="O99" s="125">
        <v>8</v>
      </c>
      <c r="P99" s="26">
        <f t="shared" si="2"/>
        <v>49</v>
      </c>
    </row>
    <row r="100" spans="1:16" s="13" customFormat="1" ht="15.75" x14ac:dyDescent="0.25">
      <c r="A100" s="88" t="str">
        <f>'1.1'!A100</f>
        <v>MB197686</v>
      </c>
      <c r="B100" s="118" t="str">
        <f>'1.1'!B100</f>
        <v>NIKHIL K</v>
      </c>
      <c r="C100" s="23">
        <v>1</v>
      </c>
      <c r="D100" s="23">
        <v>4</v>
      </c>
      <c r="E100" s="23"/>
      <c r="F100" s="23"/>
      <c r="G100" s="23">
        <v>2</v>
      </c>
      <c r="H100" s="23"/>
      <c r="I100" s="23">
        <v>5</v>
      </c>
      <c r="J100" s="23">
        <v>8</v>
      </c>
      <c r="K100" s="23">
        <v>8</v>
      </c>
      <c r="L100" s="23"/>
      <c r="M100" s="23">
        <v>8</v>
      </c>
      <c r="N100" s="23">
        <v>9</v>
      </c>
      <c r="O100" s="125">
        <v>42</v>
      </c>
      <c r="P100" s="26">
        <f t="shared" si="2"/>
        <v>45</v>
      </c>
    </row>
    <row r="101" spans="1:16" s="13" customFormat="1" ht="15.75" x14ac:dyDescent="0.25">
      <c r="A101" s="88" t="str">
        <f>'1.1'!A101</f>
        <v>MB197687</v>
      </c>
      <c r="B101" s="118" t="str">
        <f>'1.1'!B101</f>
        <v>NIKITA L</v>
      </c>
      <c r="C101" s="23">
        <v>2</v>
      </c>
      <c r="D101" s="23">
        <v>4</v>
      </c>
      <c r="E101" s="23">
        <v>2</v>
      </c>
      <c r="F101" s="23">
        <v>5</v>
      </c>
      <c r="G101" s="23">
        <v>4</v>
      </c>
      <c r="H101" s="23">
        <v>2</v>
      </c>
      <c r="I101" s="23"/>
      <c r="J101" s="23"/>
      <c r="K101" s="23">
        <v>7</v>
      </c>
      <c r="L101" s="23">
        <v>9</v>
      </c>
      <c r="M101" s="23">
        <v>9</v>
      </c>
      <c r="N101" s="23">
        <v>12</v>
      </c>
      <c r="O101" s="125">
        <v>40</v>
      </c>
      <c r="P101" s="26">
        <f t="shared" si="2"/>
        <v>56</v>
      </c>
    </row>
    <row r="102" spans="1:16" s="13" customFormat="1" ht="15.75" x14ac:dyDescent="0.25">
      <c r="A102" s="88" t="str">
        <f>'1.1'!A102</f>
        <v>MB197688</v>
      </c>
      <c r="B102" s="118" t="str">
        <f>'1.1'!B102</f>
        <v>NIKITA M</v>
      </c>
      <c r="C102" s="23"/>
      <c r="D102" s="23">
        <v>4</v>
      </c>
      <c r="E102" s="23">
        <v>5</v>
      </c>
      <c r="F102" s="23">
        <v>5</v>
      </c>
      <c r="G102" s="23">
        <v>4</v>
      </c>
      <c r="H102" s="23">
        <v>5</v>
      </c>
      <c r="I102" s="23"/>
      <c r="J102" s="23">
        <v>7</v>
      </c>
      <c r="K102" s="23">
        <v>9</v>
      </c>
      <c r="L102" s="23"/>
      <c r="M102" s="23">
        <v>9</v>
      </c>
      <c r="N102" s="23">
        <v>14</v>
      </c>
      <c r="O102" s="125">
        <v>44</v>
      </c>
      <c r="P102" s="26">
        <f t="shared" si="2"/>
        <v>62</v>
      </c>
    </row>
    <row r="103" spans="1:16" s="13" customFormat="1" ht="15.75" x14ac:dyDescent="0.25">
      <c r="A103" s="88" t="str">
        <f>'1.1'!A103</f>
        <v>MB197689</v>
      </c>
      <c r="B103" s="118" t="str">
        <f>'1.1'!B103</f>
        <v>NITHIN SHASHINDRAN</v>
      </c>
      <c r="C103" s="23"/>
      <c r="D103" s="23">
        <v>5</v>
      </c>
      <c r="E103" s="23">
        <v>5</v>
      </c>
      <c r="F103" s="23">
        <v>4</v>
      </c>
      <c r="G103" s="23">
        <v>5</v>
      </c>
      <c r="H103" s="23"/>
      <c r="I103" s="23"/>
      <c r="J103" s="23">
        <v>9</v>
      </c>
      <c r="K103" s="23">
        <v>9</v>
      </c>
      <c r="L103" s="23">
        <v>10</v>
      </c>
      <c r="M103" s="23"/>
      <c r="N103" s="23">
        <v>10</v>
      </c>
      <c r="O103" s="125">
        <v>42</v>
      </c>
      <c r="P103" s="26">
        <f t="shared" si="2"/>
        <v>57</v>
      </c>
    </row>
    <row r="104" spans="1:16" s="13" customFormat="1" ht="15.75" x14ac:dyDescent="0.25">
      <c r="A104" s="88" t="str">
        <f>'1.1'!A104</f>
        <v>MB197690</v>
      </c>
      <c r="B104" s="118" t="str">
        <f>'1.1'!B104</f>
        <v>NITHIN VARMA M</v>
      </c>
      <c r="C104" s="23">
        <v>2</v>
      </c>
      <c r="D104" s="23">
        <v>3</v>
      </c>
      <c r="E104" s="23">
        <v>3</v>
      </c>
      <c r="F104" s="23"/>
      <c r="G104" s="23">
        <v>4</v>
      </c>
      <c r="H104" s="23">
        <v>4</v>
      </c>
      <c r="I104" s="23"/>
      <c r="J104" s="23">
        <v>7</v>
      </c>
      <c r="K104" s="23">
        <v>8</v>
      </c>
      <c r="L104" s="23">
        <v>7</v>
      </c>
      <c r="M104" s="23"/>
      <c r="N104" s="23">
        <v>10</v>
      </c>
      <c r="O104" s="125">
        <v>49</v>
      </c>
      <c r="P104" s="26">
        <f t="shared" si="2"/>
        <v>48</v>
      </c>
    </row>
    <row r="105" spans="1:16" s="13" customFormat="1" ht="15.75" x14ac:dyDescent="0.25">
      <c r="A105" s="88" t="str">
        <f>'1.1'!A105</f>
        <v>MB197691</v>
      </c>
      <c r="B105" s="118" t="str">
        <f>'1.1'!B105</f>
        <v>P M AMARNATH</v>
      </c>
      <c r="C105" s="23">
        <v>4</v>
      </c>
      <c r="D105" s="23"/>
      <c r="E105" s="23"/>
      <c r="F105" s="23">
        <v>5</v>
      </c>
      <c r="G105" s="23">
        <v>4</v>
      </c>
      <c r="H105" s="23">
        <v>3</v>
      </c>
      <c r="I105" s="23">
        <v>2</v>
      </c>
      <c r="J105" s="23">
        <v>7</v>
      </c>
      <c r="K105" s="23">
        <v>8</v>
      </c>
      <c r="L105" s="23"/>
      <c r="M105" s="23">
        <v>9</v>
      </c>
      <c r="N105" s="23">
        <v>9</v>
      </c>
      <c r="O105" s="125">
        <v>43</v>
      </c>
      <c r="P105" s="26">
        <f t="shared" si="2"/>
        <v>51</v>
      </c>
    </row>
    <row r="106" spans="1:16" s="13" customFormat="1" ht="15.75" x14ac:dyDescent="0.25">
      <c r="A106" s="88" t="str">
        <f>'1.1'!A106</f>
        <v>MB197692</v>
      </c>
      <c r="B106" s="118" t="str">
        <f>'1.1'!B106</f>
        <v>POOJA L</v>
      </c>
      <c r="C106" s="23">
        <v>5</v>
      </c>
      <c r="D106" s="23">
        <v>5</v>
      </c>
      <c r="E106" s="23">
        <v>2</v>
      </c>
      <c r="F106" s="23"/>
      <c r="G106" s="23">
        <v>4</v>
      </c>
      <c r="H106" s="23"/>
      <c r="I106" s="23"/>
      <c r="J106" s="23">
        <v>9</v>
      </c>
      <c r="K106" s="23">
        <v>8</v>
      </c>
      <c r="L106" s="23">
        <v>7</v>
      </c>
      <c r="M106" s="23"/>
      <c r="N106" s="23">
        <v>13</v>
      </c>
      <c r="O106" s="125">
        <v>37</v>
      </c>
      <c r="P106" s="26">
        <f t="shared" si="2"/>
        <v>53</v>
      </c>
    </row>
    <row r="107" spans="1:16" s="13" customFormat="1" ht="15.75" x14ac:dyDescent="0.25">
      <c r="A107" s="88" t="str">
        <f>'1.1'!A107</f>
        <v>MB197693</v>
      </c>
      <c r="B107" s="118" t="str">
        <f>'1.1'!B107</f>
        <v>POOJA MALLAPPA PATIL</v>
      </c>
      <c r="C107" s="23"/>
      <c r="D107" s="23">
        <v>5</v>
      </c>
      <c r="E107" s="23">
        <v>5</v>
      </c>
      <c r="F107" s="23">
        <v>3</v>
      </c>
      <c r="G107" s="23">
        <v>4</v>
      </c>
      <c r="H107" s="23"/>
      <c r="I107" s="23">
        <v>5</v>
      </c>
      <c r="J107" s="23">
        <v>9</v>
      </c>
      <c r="K107" s="23">
        <v>8</v>
      </c>
      <c r="L107" s="23">
        <v>8</v>
      </c>
      <c r="M107" s="23"/>
      <c r="N107" s="23">
        <v>9</v>
      </c>
      <c r="O107" s="125">
        <v>37</v>
      </c>
      <c r="P107" s="26">
        <f t="shared" si="2"/>
        <v>56</v>
      </c>
    </row>
    <row r="108" spans="1:16" s="13" customFormat="1" ht="15.75" x14ac:dyDescent="0.25">
      <c r="A108" s="88" t="str">
        <f>'1.1'!A108</f>
        <v>MB197694</v>
      </c>
      <c r="B108" s="118" t="str">
        <f>'1.1'!B108</f>
        <v>POORNIMA D PATIL</v>
      </c>
      <c r="C108" s="23"/>
      <c r="D108" s="23">
        <v>4</v>
      </c>
      <c r="E108" s="23">
        <v>4</v>
      </c>
      <c r="F108" s="23">
        <v>5</v>
      </c>
      <c r="G108" s="23"/>
      <c r="H108" s="23">
        <v>4</v>
      </c>
      <c r="I108" s="23">
        <v>5</v>
      </c>
      <c r="J108" s="23">
        <v>8</v>
      </c>
      <c r="K108" s="23">
        <v>8</v>
      </c>
      <c r="L108" s="23">
        <v>7</v>
      </c>
      <c r="M108" s="23"/>
      <c r="N108" s="23">
        <v>13</v>
      </c>
      <c r="O108" s="125">
        <v>44</v>
      </c>
      <c r="P108" s="26">
        <f t="shared" si="2"/>
        <v>58</v>
      </c>
    </row>
    <row r="109" spans="1:16" s="13" customFormat="1" ht="15.75" x14ac:dyDescent="0.25">
      <c r="A109" s="88" t="str">
        <f>'1.1'!A109</f>
        <v>MB197695</v>
      </c>
      <c r="B109" s="118" t="str">
        <f>'1.1'!B109</f>
        <v>PRAJEETH A GOUTHAM</v>
      </c>
      <c r="C109" s="23"/>
      <c r="D109" s="23">
        <v>4</v>
      </c>
      <c r="E109" s="23">
        <v>5</v>
      </c>
      <c r="F109" s="23">
        <v>2</v>
      </c>
      <c r="G109" s="23">
        <v>4</v>
      </c>
      <c r="H109" s="23"/>
      <c r="I109" s="23"/>
      <c r="J109" s="23">
        <v>7</v>
      </c>
      <c r="K109" s="23"/>
      <c r="L109" s="23">
        <v>7</v>
      </c>
      <c r="M109" s="23">
        <v>8</v>
      </c>
      <c r="N109" s="23">
        <v>9</v>
      </c>
      <c r="O109" s="125">
        <v>45</v>
      </c>
      <c r="P109" s="26">
        <f t="shared" si="2"/>
        <v>46</v>
      </c>
    </row>
    <row r="110" spans="1:16" s="13" customFormat="1" ht="15.75" x14ac:dyDescent="0.25">
      <c r="A110" s="88" t="str">
        <f>'1.1'!A110</f>
        <v>MB197696</v>
      </c>
      <c r="B110" s="118" t="str">
        <f>'1.1'!B110</f>
        <v>PRAJNA PRAMANIK</v>
      </c>
      <c r="C110" s="23">
        <v>1</v>
      </c>
      <c r="D110" s="23"/>
      <c r="E110" s="23">
        <v>5</v>
      </c>
      <c r="F110" s="23"/>
      <c r="G110" s="23"/>
      <c r="H110" s="23">
        <v>5</v>
      </c>
      <c r="I110" s="23"/>
      <c r="J110" s="23">
        <v>8</v>
      </c>
      <c r="K110" s="23">
        <v>9</v>
      </c>
      <c r="L110" s="23">
        <v>8</v>
      </c>
      <c r="M110" s="23"/>
      <c r="N110" s="23">
        <v>8</v>
      </c>
      <c r="O110" s="125">
        <v>48</v>
      </c>
      <c r="P110" s="26">
        <f t="shared" si="2"/>
        <v>44</v>
      </c>
    </row>
    <row r="111" spans="1:16" s="13" customFormat="1" ht="15.75" x14ac:dyDescent="0.25">
      <c r="A111" s="88" t="str">
        <f>'1.1'!A111</f>
        <v>MB197697</v>
      </c>
      <c r="B111" s="118" t="str">
        <f>'1.1'!B111</f>
        <v>PRAJNA SHETTY</v>
      </c>
      <c r="C111" s="23">
        <v>2</v>
      </c>
      <c r="D111" s="23">
        <v>5</v>
      </c>
      <c r="E111" s="23">
        <v>5</v>
      </c>
      <c r="F111" s="23"/>
      <c r="G111" s="23"/>
      <c r="H111" s="23"/>
      <c r="I111" s="23">
        <v>4</v>
      </c>
      <c r="J111" s="23">
        <v>9</v>
      </c>
      <c r="K111" s="23"/>
      <c r="L111" s="23">
        <v>8</v>
      </c>
      <c r="M111" s="23">
        <v>9</v>
      </c>
      <c r="N111" s="23"/>
      <c r="O111" s="125">
        <v>50</v>
      </c>
      <c r="P111" s="26">
        <f t="shared" si="2"/>
        <v>42</v>
      </c>
    </row>
    <row r="112" spans="1:16" s="13" customFormat="1" ht="15.75" x14ac:dyDescent="0.25">
      <c r="A112" s="88" t="str">
        <f>'1.1'!A112</f>
        <v>MB197698</v>
      </c>
      <c r="B112" s="118" t="str">
        <f>'1.1'!B112</f>
        <v>PRANAV PRAMOD KUMAR</v>
      </c>
      <c r="C112" s="23">
        <v>5</v>
      </c>
      <c r="D112" s="23"/>
      <c r="E112" s="23"/>
      <c r="F112" s="23">
        <v>5</v>
      </c>
      <c r="G112" s="23">
        <v>2</v>
      </c>
      <c r="H112" s="23"/>
      <c r="I112" s="23">
        <v>4</v>
      </c>
      <c r="J112" s="23">
        <v>7</v>
      </c>
      <c r="K112" s="23"/>
      <c r="L112" s="23">
        <v>9</v>
      </c>
      <c r="M112" s="23">
        <v>7</v>
      </c>
      <c r="N112" s="23">
        <v>9</v>
      </c>
      <c r="O112" s="125">
        <v>50</v>
      </c>
      <c r="P112" s="26">
        <f t="shared" si="2"/>
        <v>48</v>
      </c>
    </row>
    <row r="113" spans="1:16" s="13" customFormat="1" ht="15.75" x14ac:dyDescent="0.25">
      <c r="A113" s="88" t="str">
        <f>'1.1'!A113</f>
        <v>MB197699</v>
      </c>
      <c r="B113" s="118" t="str">
        <f>'1.1'!B113</f>
        <v>PRATEEK BHAT</v>
      </c>
      <c r="C113" s="23">
        <v>4</v>
      </c>
      <c r="D113" s="23">
        <v>2</v>
      </c>
      <c r="E113" s="23">
        <v>5</v>
      </c>
      <c r="F113" s="23">
        <v>3</v>
      </c>
      <c r="G113" s="23"/>
      <c r="H113" s="23"/>
      <c r="I113" s="23">
        <v>5</v>
      </c>
      <c r="J113" s="23"/>
      <c r="K113" s="23">
        <v>7</v>
      </c>
      <c r="L113" s="23">
        <v>9</v>
      </c>
      <c r="M113" s="23">
        <v>7</v>
      </c>
      <c r="N113" s="23">
        <v>11</v>
      </c>
      <c r="O113" s="125">
        <v>45</v>
      </c>
      <c r="P113" s="26">
        <f t="shared" si="2"/>
        <v>53</v>
      </c>
    </row>
    <row r="114" spans="1:16" s="13" customFormat="1" ht="15.75" x14ac:dyDescent="0.25">
      <c r="A114" s="88" t="str">
        <f>'1.1'!A114</f>
        <v>MB197700</v>
      </c>
      <c r="B114" s="118" t="str">
        <f>'1.1'!B114</f>
        <v>PRATHIKSHA PAWAR C</v>
      </c>
      <c r="C114" s="23">
        <v>4</v>
      </c>
      <c r="D114" s="23">
        <v>4</v>
      </c>
      <c r="E114" s="23"/>
      <c r="F114" s="23">
        <v>2</v>
      </c>
      <c r="G114" s="23"/>
      <c r="H114" s="23">
        <v>2</v>
      </c>
      <c r="I114" s="23">
        <v>4</v>
      </c>
      <c r="J114" s="23"/>
      <c r="K114" s="23">
        <v>8</v>
      </c>
      <c r="L114" s="23">
        <v>8</v>
      </c>
      <c r="M114" s="23">
        <v>7</v>
      </c>
      <c r="N114" s="23">
        <v>9</v>
      </c>
      <c r="O114" s="125">
        <v>50</v>
      </c>
      <c r="P114" s="26">
        <f t="shared" si="2"/>
        <v>48</v>
      </c>
    </row>
    <row r="115" spans="1:16" s="13" customFormat="1" ht="15.75" x14ac:dyDescent="0.25">
      <c r="A115" s="88" t="str">
        <f>'1.1'!A115</f>
        <v>MB197701</v>
      </c>
      <c r="B115" s="118" t="str">
        <f>'1.1'!B115</f>
        <v>PRITHVI SHANKARANARAYANA HEGDE</v>
      </c>
      <c r="C115" s="23">
        <v>3</v>
      </c>
      <c r="D115" s="23"/>
      <c r="E115" s="23"/>
      <c r="F115" s="23">
        <v>3</v>
      </c>
      <c r="G115" s="23">
        <v>5</v>
      </c>
      <c r="H115" s="23">
        <v>3</v>
      </c>
      <c r="I115" s="23">
        <v>2</v>
      </c>
      <c r="J115" s="23"/>
      <c r="K115" s="23">
        <v>6</v>
      </c>
      <c r="L115" s="23">
        <v>7</v>
      </c>
      <c r="M115" s="23">
        <v>8</v>
      </c>
      <c r="N115" s="23">
        <v>9</v>
      </c>
      <c r="O115" s="125">
        <v>45</v>
      </c>
      <c r="P115" s="26">
        <f t="shared" si="2"/>
        <v>46</v>
      </c>
    </row>
    <row r="116" spans="1:16" s="13" customFormat="1" ht="15.75" x14ac:dyDescent="0.25">
      <c r="A116" s="88" t="str">
        <f>'1.1'!A116</f>
        <v>MB197702</v>
      </c>
      <c r="B116" s="118" t="str">
        <f>'1.1'!B116</f>
        <v>PRIYANKA V MURTHY</v>
      </c>
      <c r="C116" s="23">
        <v>4</v>
      </c>
      <c r="D116" s="23">
        <v>5</v>
      </c>
      <c r="E116" s="23"/>
      <c r="F116" s="23">
        <v>4</v>
      </c>
      <c r="G116" s="23"/>
      <c r="H116" s="23">
        <v>3</v>
      </c>
      <c r="I116" s="23">
        <v>4</v>
      </c>
      <c r="J116" s="23"/>
      <c r="K116" s="23">
        <v>8</v>
      </c>
      <c r="L116" s="23">
        <v>7</v>
      </c>
      <c r="M116" s="23">
        <v>7</v>
      </c>
      <c r="N116" s="23">
        <v>10</v>
      </c>
      <c r="O116" s="125">
        <v>47</v>
      </c>
      <c r="P116" s="26">
        <f t="shared" si="2"/>
        <v>52</v>
      </c>
    </row>
    <row r="117" spans="1:16" s="13" customFormat="1" ht="15.75" x14ac:dyDescent="0.25">
      <c r="A117" s="88" t="str">
        <f>'1.1'!A117</f>
        <v>MB197703</v>
      </c>
      <c r="B117" s="118" t="str">
        <f>'1.1'!B117</f>
        <v>PRIYASHREE S</v>
      </c>
      <c r="C117" s="23">
        <v>3</v>
      </c>
      <c r="D117" s="23">
        <v>5</v>
      </c>
      <c r="E117" s="23">
        <v>4</v>
      </c>
      <c r="F117" s="23">
        <v>4</v>
      </c>
      <c r="G117" s="23"/>
      <c r="H117" s="23">
        <v>5</v>
      </c>
      <c r="I117" s="23"/>
      <c r="J117" s="23"/>
      <c r="K117" s="23">
        <v>8</v>
      </c>
      <c r="L117" s="23">
        <v>9</v>
      </c>
      <c r="M117" s="23">
        <v>8</v>
      </c>
      <c r="N117" s="23">
        <v>9</v>
      </c>
      <c r="O117" s="125">
        <v>42</v>
      </c>
      <c r="P117" s="26">
        <f t="shared" si="2"/>
        <v>55</v>
      </c>
    </row>
    <row r="118" spans="1:16" s="13" customFormat="1" ht="15.75" x14ac:dyDescent="0.25">
      <c r="A118" s="88" t="str">
        <f>'1.1'!A118</f>
        <v>MB197704</v>
      </c>
      <c r="B118" s="118" t="str">
        <f>'1.1'!B118</f>
        <v>PUSHPA PRANITHA T</v>
      </c>
      <c r="C118" s="23">
        <v>3</v>
      </c>
      <c r="D118" s="23"/>
      <c r="E118" s="23">
        <v>3</v>
      </c>
      <c r="F118" s="23"/>
      <c r="G118" s="23">
        <v>4</v>
      </c>
      <c r="H118" s="23">
        <v>5</v>
      </c>
      <c r="I118" s="23">
        <v>3</v>
      </c>
      <c r="J118" s="23">
        <v>9</v>
      </c>
      <c r="K118" s="23">
        <v>9</v>
      </c>
      <c r="L118" s="23"/>
      <c r="M118" s="23">
        <v>8</v>
      </c>
      <c r="N118" s="23">
        <v>12</v>
      </c>
      <c r="O118" s="125">
        <v>32</v>
      </c>
      <c r="P118" s="26">
        <f t="shared" si="2"/>
        <v>56</v>
      </c>
    </row>
    <row r="119" spans="1:16" s="13" customFormat="1" ht="15.75" x14ac:dyDescent="0.25">
      <c r="A119" s="88" t="str">
        <f>'1.1'!A119</f>
        <v>MB197705</v>
      </c>
      <c r="B119" s="118" t="str">
        <f>'1.1'!B119</f>
        <v>R N ROHIT</v>
      </c>
      <c r="C119" s="23"/>
      <c r="D119" s="23">
        <v>3</v>
      </c>
      <c r="E119" s="23">
        <v>2</v>
      </c>
      <c r="F119" s="23">
        <v>5</v>
      </c>
      <c r="G119" s="23">
        <v>3</v>
      </c>
      <c r="H119" s="23"/>
      <c r="I119" s="23">
        <v>2</v>
      </c>
      <c r="J119" s="23">
        <v>8</v>
      </c>
      <c r="K119" s="23">
        <v>9</v>
      </c>
      <c r="L119" s="23">
        <v>8</v>
      </c>
      <c r="M119" s="23"/>
      <c r="N119" s="23">
        <v>7</v>
      </c>
      <c r="O119" s="125">
        <v>45</v>
      </c>
      <c r="P119" s="26">
        <f t="shared" si="2"/>
        <v>47</v>
      </c>
    </row>
    <row r="120" spans="1:16" s="13" customFormat="1" ht="15.75" x14ac:dyDescent="0.25">
      <c r="A120" s="88" t="str">
        <f>'1.1'!A120</f>
        <v>MB197706</v>
      </c>
      <c r="B120" s="118" t="str">
        <f>'1.1'!B120</f>
        <v>RAHUL JADHAV M</v>
      </c>
      <c r="C120" s="23"/>
      <c r="D120" s="23">
        <v>4</v>
      </c>
      <c r="E120" s="23">
        <v>5</v>
      </c>
      <c r="F120" s="23">
        <v>5</v>
      </c>
      <c r="G120" s="23">
        <v>4</v>
      </c>
      <c r="H120" s="23">
        <v>5</v>
      </c>
      <c r="I120" s="23"/>
      <c r="J120" s="23">
        <v>8</v>
      </c>
      <c r="K120" s="23"/>
      <c r="L120" s="23">
        <v>9</v>
      </c>
      <c r="M120" s="23">
        <v>7</v>
      </c>
      <c r="N120" s="23">
        <v>13</v>
      </c>
      <c r="O120" s="125">
        <v>47</v>
      </c>
      <c r="P120" s="26">
        <f t="shared" si="2"/>
        <v>60</v>
      </c>
    </row>
    <row r="121" spans="1:16" s="13" customFormat="1" ht="15.75" x14ac:dyDescent="0.25">
      <c r="A121" s="88" t="str">
        <f>'1.1'!A121</f>
        <v>MB197707</v>
      </c>
      <c r="B121" s="118" t="str">
        <f>'1.1'!B121</f>
        <v>RAHUL NAIR H</v>
      </c>
      <c r="C121" s="23"/>
      <c r="D121" s="23"/>
      <c r="E121" s="23">
        <v>3</v>
      </c>
      <c r="F121" s="23">
        <v>5</v>
      </c>
      <c r="G121" s="23">
        <v>4</v>
      </c>
      <c r="H121" s="23"/>
      <c r="I121" s="23">
        <v>3</v>
      </c>
      <c r="J121" s="23">
        <v>9</v>
      </c>
      <c r="K121" s="23">
        <v>8</v>
      </c>
      <c r="L121" s="23"/>
      <c r="M121" s="23">
        <v>9</v>
      </c>
      <c r="N121" s="23">
        <v>11</v>
      </c>
      <c r="O121" s="125">
        <v>47</v>
      </c>
      <c r="P121" s="26">
        <f t="shared" si="2"/>
        <v>52</v>
      </c>
    </row>
    <row r="122" spans="1:16" s="13" customFormat="1" ht="15.75" x14ac:dyDescent="0.25">
      <c r="A122" s="88" t="str">
        <f>'1.1'!A122</f>
        <v>MB197708</v>
      </c>
      <c r="B122" s="118" t="str">
        <f>'1.1'!B122</f>
        <v>RAJATH S</v>
      </c>
      <c r="C122" s="23">
        <v>2</v>
      </c>
      <c r="D122" s="23"/>
      <c r="E122" s="23">
        <v>4</v>
      </c>
      <c r="F122" s="23">
        <v>3</v>
      </c>
      <c r="G122" s="23">
        <v>2</v>
      </c>
      <c r="H122" s="23">
        <v>2</v>
      </c>
      <c r="I122" s="23"/>
      <c r="J122" s="23">
        <v>7</v>
      </c>
      <c r="K122" s="23"/>
      <c r="L122" s="23">
        <v>9</v>
      </c>
      <c r="M122" s="23">
        <v>7</v>
      </c>
      <c r="N122" s="23">
        <v>7</v>
      </c>
      <c r="O122" s="125">
        <v>42</v>
      </c>
      <c r="P122" s="26">
        <f t="shared" si="2"/>
        <v>43</v>
      </c>
    </row>
    <row r="123" spans="1:16" s="13" customFormat="1" ht="15.75" x14ac:dyDescent="0.25">
      <c r="A123" s="88" t="str">
        <f>'1.1'!A123</f>
        <v>MB197709</v>
      </c>
      <c r="B123" s="118" t="str">
        <f>'1.1'!B123</f>
        <v>RAKSHITH P S</v>
      </c>
      <c r="C123" s="23">
        <v>3</v>
      </c>
      <c r="D123" s="23"/>
      <c r="E123" s="23">
        <v>5</v>
      </c>
      <c r="F123" s="23">
        <v>2</v>
      </c>
      <c r="G123" s="23"/>
      <c r="H123" s="23"/>
      <c r="I123" s="23">
        <v>5</v>
      </c>
      <c r="J123" s="23">
        <v>8</v>
      </c>
      <c r="K123" s="23"/>
      <c r="L123" s="23">
        <v>8</v>
      </c>
      <c r="M123" s="23">
        <v>7</v>
      </c>
      <c r="N123" s="23">
        <v>7</v>
      </c>
      <c r="O123" s="125">
        <v>39</v>
      </c>
      <c r="P123" s="26">
        <f t="shared" si="2"/>
        <v>45</v>
      </c>
    </row>
    <row r="124" spans="1:16" s="13" customFormat="1" ht="15.75" x14ac:dyDescent="0.25">
      <c r="A124" s="88" t="str">
        <f>'1.1'!A124</f>
        <v>MB197710</v>
      </c>
      <c r="B124" s="118" t="str">
        <f>'1.1'!B124</f>
        <v>RAMYA R</v>
      </c>
      <c r="C124" s="23">
        <v>5</v>
      </c>
      <c r="D124" s="23"/>
      <c r="E124" s="23"/>
      <c r="F124" s="23">
        <v>4</v>
      </c>
      <c r="G124" s="23">
        <v>3</v>
      </c>
      <c r="H124" s="23">
        <v>3</v>
      </c>
      <c r="I124" s="23">
        <v>5</v>
      </c>
      <c r="J124" s="23">
        <v>9</v>
      </c>
      <c r="K124" s="23"/>
      <c r="L124" s="23">
        <v>8</v>
      </c>
      <c r="M124" s="23">
        <v>7</v>
      </c>
      <c r="N124" s="23">
        <v>8</v>
      </c>
      <c r="O124" s="125">
        <v>43</v>
      </c>
      <c r="P124" s="26">
        <f t="shared" si="2"/>
        <v>52</v>
      </c>
    </row>
    <row r="125" spans="1:16" s="13" customFormat="1" ht="15.75" x14ac:dyDescent="0.25">
      <c r="A125" s="88" t="str">
        <f>'1.1'!A125</f>
        <v>MB197711</v>
      </c>
      <c r="B125" s="118" t="str">
        <f>'1.1'!B125</f>
        <v>RANJITH M N</v>
      </c>
      <c r="C125" s="23"/>
      <c r="D125" s="23"/>
      <c r="E125" s="23">
        <v>3</v>
      </c>
      <c r="F125" s="23">
        <v>4</v>
      </c>
      <c r="G125" s="23">
        <v>2</v>
      </c>
      <c r="H125" s="23"/>
      <c r="I125" s="23">
        <v>5</v>
      </c>
      <c r="J125" s="23"/>
      <c r="K125" s="23">
        <v>7</v>
      </c>
      <c r="L125" s="23">
        <v>7</v>
      </c>
      <c r="M125" s="23">
        <v>8</v>
      </c>
      <c r="N125" s="23">
        <v>11</v>
      </c>
      <c r="O125" s="125">
        <v>44</v>
      </c>
      <c r="P125" s="26">
        <f t="shared" si="2"/>
        <v>47</v>
      </c>
    </row>
    <row r="126" spans="1:16" s="13" customFormat="1" ht="15.75" x14ac:dyDescent="0.25">
      <c r="A126" s="88" t="str">
        <f>'1.1'!A126</f>
        <v>MB197712</v>
      </c>
      <c r="B126" s="118" t="str">
        <f>'1.1'!B126</f>
        <v>RASHMI</v>
      </c>
      <c r="C126" s="23">
        <v>2</v>
      </c>
      <c r="D126" s="23"/>
      <c r="E126" s="23">
        <v>3</v>
      </c>
      <c r="F126" s="23">
        <v>2</v>
      </c>
      <c r="G126" s="23">
        <v>5</v>
      </c>
      <c r="H126" s="23">
        <v>4</v>
      </c>
      <c r="I126" s="23">
        <v>4</v>
      </c>
      <c r="J126" s="23">
        <v>8</v>
      </c>
      <c r="K126" s="23">
        <v>7</v>
      </c>
      <c r="L126" s="23"/>
      <c r="M126" s="23">
        <v>8</v>
      </c>
      <c r="N126" s="23">
        <v>14</v>
      </c>
      <c r="O126" s="125">
        <v>40</v>
      </c>
      <c r="P126" s="26">
        <f t="shared" si="2"/>
        <v>57</v>
      </c>
    </row>
    <row r="127" spans="1:16" s="13" customFormat="1" ht="15.75" x14ac:dyDescent="0.25">
      <c r="A127" s="88" t="str">
        <f>'1.1'!A127</f>
        <v>MB197713</v>
      </c>
      <c r="B127" s="118" t="str">
        <f>'1.1'!B127</f>
        <v>RESHMA SUBRAY HEGDE</v>
      </c>
      <c r="C127" s="23">
        <v>4</v>
      </c>
      <c r="D127" s="23">
        <v>4</v>
      </c>
      <c r="E127" s="23">
        <v>4</v>
      </c>
      <c r="F127" s="23">
        <v>4</v>
      </c>
      <c r="G127" s="23">
        <v>5</v>
      </c>
      <c r="H127" s="23">
        <v>5</v>
      </c>
      <c r="I127" s="23">
        <v>3</v>
      </c>
      <c r="J127" s="23">
        <v>8</v>
      </c>
      <c r="K127" s="23">
        <v>7</v>
      </c>
      <c r="L127" s="23">
        <v>7</v>
      </c>
      <c r="M127" s="23"/>
      <c r="N127" s="23">
        <v>9</v>
      </c>
      <c r="O127" s="125">
        <v>41</v>
      </c>
      <c r="P127" s="26">
        <f t="shared" si="2"/>
        <v>60</v>
      </c>
    </row>
    <row r="128" spans="1:16" s="13" customFormat="1" ht="15.75" x14ac:dyDescent="0.25">
      <c r="A128" s="88" t="str">
        <f>'1.1'!A128</f>
        <v>MB197714</v>
      </c>
      <c r="B128" s="118" t="str">
        <f>'1.1'!B128</f>
        <v>S PAVAN KUMAR</v>
      </c>
      <c r="C128" s="23"/>
      <c r="D128" s="23">
        <v>5</v>
      </c>
      <c r="E128" s="23">
        <v>2</v>
      </c>
      <c r="F128" s="23"/>
      <c r="G128" s="23">
        <v>2</v>
      </c>
      <c r="H128" s="23">
        <v>2</v>
      </c>
      <c r="I128" s="23">
        <v>4</v>
      </c>
      <c r="J128" s="23"/>
      <c r="K128" s="23">
        <v>7</v>
      </c>
      <c r="L128" s="23">
        <v>8</v>
      </c>
      <c r="M128" s="23">
        <v>7</v>
      </c>
      <c r="N128" s="23">
        <v>7</v>
      </c>
      <c r="O128" s="125">
        <v>45</v>
      </c>
      <c r="P128" s="26">
        <f t="shared" si="2"/>
        <v>44</v>
      </c>
    </row>
    <row r="129" spans="1:16" s="13" customFormat="1" ht="15.75" x14ac:dyDescent="0.25">
      <c r="A129" s="88" t="str">
        <f>'1.1'!A129</f>
        <v>MB197715</v>
      </c>
      <c r="B129" s="118" t="str">
        <f>'1.1'!B129</f>
        <v>S RAJASHRI</v>
      </c>
      <c r="C129" s="23">
        <v>5</v>
      </c>
      <c r="D129" s="23">
        <v>3</v>
      </c>
      <c r="E129" s="23">
        <v>3</v>
      </c>
      <c r="F129" s="23"/>
      <c r="G129" s="23"/>
      <c r="H129" s="23">
        <v>4</v>
      </c>
      <c r="I129" s="23"/>
      <c r="J129" s="23">
        <v>7</v>
      </c>
      <c r="K129" s="23">
        <v>9</v>
      </c>
      <c r="L129" s="23"/>
      <c r="M129" s="23">
        <v>8</v>
      </c>
      <c r="N129" s="23">
        <v>9</v>
      </c>
      <c r="O129" s="125">
        <v>45</v>
      </c>
      <c r="P129" s="26">
        <f t="shared" si="2"/>
        <v>48</v>
      </c>
    </row>
    <row r="130" spans="1:16" s="13" customFormat="1" ht="15.75" x14ac:dyDescent="0.25">
      <c r="A130" s="88" t="str">
        <f>'1.1'!A130</f>
        <v>MB197716</v>
      </c>
      <c r="B130" s="118" t="str">
        <f>'1.1'!B130</f>
        <v>SAGAR MURLIDHAR DESAI</v>
      </c>
      <c r="C130" s="23">
        <v>5</v>
      </c>
      <c r="D130" s="23"/>
      <c r="E130" s="23">
        <v>2</v>
      </c>
      <c r="F130" s="23">
        <v>5</v>
      </c>
      <c r="G130" s="23">
        <v>3</v>
      </c>
      <c r="H130" s="23"/>
      <c r="I130" s="23">
        <v>4</v>
      </c>
      <c r="J130" s="23">
        <v>7</v>
      </c>
      <c r="K130" s="23"/>
      <c r="L130" s="23">
        <v>9</v>
      </c>
      <c r="M130" s="23">
        <v>9</v>
      </c>
      <c r="N130" s="23"/>
      <c r="O130" s="125">
        <v>34</v>
      </c>
      <c r="P130" s="26">
        <f t="shared" si="2"/>
        <v>44</v>
      </c>
    </row>
    <row r="131" spans="1:16" s="13" customFormat="1" ht="15.75" x14ac:dyDescent="0.25">
      <c r="A131" s="88" t="str">
        <f>'1.1'!A131</f>
        <v>MB197717</v>
      </c>
      <c r="B131" s="118" t="str">
        <f>'1.1'!B131</f>
        <v>SAHANA S GAONKAR</v>
      </c>
      <c r="C131" s="23">
        <v>2</v>
      </c>
      <c r="D131" s="23">
        <v>2</v>
      </c>
      <c r="E131" s="23">
        <v>2</v>
      </c>
      <c r="F131" s="23"/>
      <c r="G131" s="23"/>
      <c r="H131" s="23"/>
      <c r="I131" s="23">
        <v>2</v>
      </c>
      <c r="J131" s="23">
        <v>7</v>
      </c>
      <c r="K131" s="23">
        <v>8</v>
      </c>
      <c r="L131" s="23">
        <v>8</v>
      </c>
      <c r="M131" s="23"/>
      <c r="N131" s="23">
        <v>11</v>
      </c>
      <c r="O131" s="125">
        <v>32</v>
      </c>
      <c r="P131" s="26">
        <f t="shared" si="2"/>
        <v>42</v>
      </c>
    </row>
    <row r="132" spans="1:16" s="13" customFormat="1" ht="15.75" x14ac:dyDescent="0.25">
      <c r="A132" s="88" t="str">
        <f>'1.1'!A132</f>
        <v>MB197718</v>
      </c>
      <c r="B132" s="118" t="str">
        <f>'1.1'!B132</f>
        <v>SAINATH VINAYAK KULKARNI</v>
      </c>
      <c r="C132" s="23">
        <v>3</v>
      </c>
      <c r="D132" s="23">
        <v>3</v>
      </c>
      <c r="E132" s="23"/>
      <c r="F132" s="23">
        <v>3</v>
      </c>
      <c r="G132" s="23">
        <v>5</v>
      </c>
      <c r="H132" s="23">
        <v>4</v>
      </c>
      <c r="I132" s="23"/>
      <c r="J132" s="23"/>
      <c r="K132" s="23">
        <v>8</v>
      </c>
      <c r="L132" s="23">
        <v>7</v>
      </c>
      <c r="M132" s="23">
        <v>9</v>
      </c>
      <c r="N132" s="23">
        <v>11</v>
      </c>
      <c r="O132" s="125">
        <v>33</v>
      </c>
      <c r="P132" s="26">
        <f t="shared" si="2"/>
        <v>53</v>
      </c>
    </row>
    <row r="133" spans="1:16" s="13" customFormat="1" ht="15.75" x14ac:dyDescent="0.25">
      <c r="A133" s="88" t="str">
        <f>'1.1'!A133</f>
        <v>MB197719</v>
      </c>
      <c r="B133" s="118" t="str">
        <f>'1.1'!B133</f>
        <v>SALMAN PASHA</v>
      </c>
      <c r="C133" s="23">
        <v>4</v>
      </c>
      <c r="D133" s="23"/>
      <c r="E133" s="23">
        <v>3</v>
      </c>
      <c r="F133" s="23">
        <v>4</v>
      </c>
      <c r="G133" s="23">
        <v>3</v>
      </c>
      <c r="H133" s="23">
        <v>5</v>
      </c>
      <c r="I133" s="23"/>
      <c r="J133" s="23">
        <v>9</v>
      </c>
      <c r="K133" s="23"/>
      <c r="L133" s="23">
        <v>10</v>
      </c>
      <c r="M133" s="23">
        <v>9</v>
      </c>
      <c r="N133" s="23">
        <v>14</v>
      </c>
      <c r="O133" s="125">
        <v>39</v>
      </c>
      <c r="P133" s="26">
        <f t="shared" si="2"/>
        <v>61</v>
      </c>
    </row>
    <row r="134" spans="1:16" s="13" customFormat="1" ht="15.75" x14ac:dyDescent="0.25">
      <c r="A134" s="88" t="str">
        <f>'1.1'!A134</f>
        <v>MB197720</v>
      </c>
      <c r="B134" s="118" t="str">
        <f>'1.1'!B134</f>
        <v>SAMARTH M</v>
      </c>
      <c r="C134" s="23">
        <v>5</v>
      </c>
      <c r="D134" s="23">
        <v>5</v>
      </c>
      <c r="E134" s="23"/>
      <c r="F134" s="23"/>
      <c r="G134" s="23">
        <v>4</v>
      </c>
      <c r="H134" s="23">
        <v>4</v>
      </c>
      <c r="I134" s="23">
        <v>4</v>
      </c>
      <c r="J134" s="23">
        <v>7</v>
      </c>
      <c r="K134" s="23">
        <v>8</v>
      </c>
      <c r="L134" s="23"/>
      <c r="M134" s="23">
        <v>9</v>
      </c>
      <c r="N134" s="23">
        <v>9</v>
      </c>
      <c r="O134" s="125">
        <v>36</v>
      </c>
      <c r="P134" s="26">
        <f t="shared" si="2"/>
        <v>55</v>
      </c>
    </row>
    <row r="135" spans="1:16" s="13" customFormat="1" ht="15.75" x14ac:dyDescent="0.25">
      <c r="A135" s="88" t="str">
        <f>'1.1'!A135</f>
        <v>MB197722</v>
      </c>
      <c r="B135" s="118" t="str">
        <f>'1.1'!B135</f>
        <v>SANDESH SHRIDHAR SHET</v>
      </c>
      <c r="C135" s="23"/>
      <c r="D135" s="23">
        <v>5</v>
      </c>
      <c r="E135" s="23">
        <v>3</v>
      </c>
      <c r="F135" s="23">
        <v>5</v>
      </c>
      <c r="G135" s="23">
        <v>5</v>
      </c>
      <c r="H135" s="23"/>
      <c r="I135" s="23">
        <v>5</v>
      </c>
      <c r="J135" s="23">
        <v>7</v>
      </c>
      <c r="K135" s="23">
        <v>7</v>
      </c>
      <c r="L135" s="23"/>
      <c r="M135" s="23">
        <v>7</v>
      </c>
      <c r="N135" s="23">
        <v>7</v>
      </c>
      <c r="O135" s="125">
        <v>37</v>
      </c>
      <c r="P135" s="26">
        <f t="shared" si="2"/>
        <v>51</v>
      </c>
    </row>
    <row r="136" spans="1:16" s="13" customFormat="1" ht="15.75" x14ac:dyDescent="0.25">
      <c r="A136" s="88" t="str">
        <f>'1.1'!A136</f>
        <v>MB197723</v>
      </c>
      <c r="B136" s="118" t="str">
        <f>'1.1'!B136</f>
        <v>SANDESHA TIMMAYYA BHAT</v>
      </c>
      <c r="C136" s="23"/>
      <c r="D136" s="23">
        <v>4</v>
      </c>
      <c r="E136" s="23">
        <v>3</v>
      </c>
      <c r="F136" s="23">
        <v>5</v>
      </c>
      <c r="G136" s="23">
        <v>3</v>
      </c>
      <c r="H136" s="23">
        <v>4</v>
      </c>
      <c r="I136" s="23"/>
      <c r="J136" s="23">
        <v>9</v>
      </c>
      <c r="K136" s="23">
        <v>7</v>
      </c>
      <c r="L136" s="23">
        <v>9</v>
      </c>
      <c r="M136" s="23"/>
      <c r="N136" s="23">
        <v>8</v>
      </c>
      <c r="O136" s="125">
        <v>38</v>
      </c>
      <c r="P136" s="26">
        <f t="shared" si="2"/>
        <v>52</v>
      </c>
    </row>
    <row r="137" spans="1:16" s="13" customFormat="1" ht="15.75" x14ac:dyDescent="0.25">
      <c r="A137" s="88" t="str">
        <f>'1.1'!A137</f>
        <v>MB197724</v>
      </c>
      <c r="B137" s="118" t="str">
        <f>'1.1'!B137</f>
        <v>SANDESHSAVAK S</v>
      </c>
      <c r="C137" s="23">
        <v>4</v>
      </c>
      <c r="D137" s="23"/>
      <c r="E137" s="23"/>
      <c r="F137" s="23">
        <v>5</v>
      </c>
      <c r="G137" s="23">
        <v>4</v>
      </c>
      <c r="H137" s="23">
        <v>4</v>
      </c>
      <c r="I137" s="23">
        <v>4</v>
      </c>
      <c r="J137" s="23">
        <v>7</v>
      </c>
      <c r="K137" s="23">
        <v>8</v>
      </c>
      <c r="L137" s="23"/>
      <c r="M137" s="23">
        <v>7</v>
      </c>
      <c r="N137" s="23">
        <v>11</v>
      </c>
      <c r="O137" s="125">
        <v>43</v>
      </c>
      <c r="P137" s="26">
        <f t="shared" si="2"/>
        <v>54</v>
      </c>
    </row>
    <row r="138" spans="1:16" s="13" customFormat="1" ht="15.75" x14ac:dyDescent="0.25">
      <c r="A138" s="88" t="str">
        <f>'1.1'!A138</f>
        <v>MB197725</v>
      </c>
      <c r="B138" s="118" t="str">
        <f>'1.1'!B138</f>
        <v>SATHISH KUMAR Y</v>
      </c>
      <c r="C138" s="23">
        <v>3</v>
      </c>
      <c r="D138" s="23">
        <v>4</v>
      </c>
      <c r="E138" s="23">
        <v>5</v>
      </c>
      <c r="F138" s="23">
        <v>5</v>
      </c>
      <c r="G138" s="23"/>
      <c r="H138" s="23"/>
      <c r="I138" s="23">
        <v>5</v>
      </c>
      <c r="J138" s="23">
        <v>8</v>
      </c>
      <c r="K138" s="23">
        <v>8</v>
      </c>
      <c r="L138" s="23">
        <v>9</v>
      </c>
      <c r="M138" s="23"/>
      <c r="N138" s="23">
        <v>7</v>
      </c>
      <c r="O138" s="125">
        <v>31</v>
      </c>
      <c r="P138" s="26">
        <f t="shared" si="2"/>
        <v>54</v>
      </c>
    </row>
    <row r="139" spans="1:16" s="13" customFormat="1" ht="15.75" x14ac:dyDescent="0.25">
      <c r="A139" s="88" t="str">
        <f>'1.1'!A139</f>
        <v>MB197726</v>
      </c>
      <c r="B139" s="118" t="str">
        <f>'1.1'!B139</f>
        <v>SATISH REDDY Y</v>
      </c>
      <c r="C139" s="23">
        <v>5</v>
      </c>
      <c r="D139" s="23">
        <v>2</v>
      </c>
      <c r="E139" s="23">
        <v>4</v>
      </c>
      <c r="F139" s="23"/>
      <c r="G139" s="23">
        <v>4</v>
      </c>
      <c r="H139" s="23">
        <v>4</v>
      </c>
      <c r="I139" s="23"/>
      <c r="J139" s="23">
        <v>7</v>
      </c>
      <c r="K139" s="23">
        <v>7</v>
      </c>
      <c r="L139" s="23"/>
      <c r="M139" s="23">
        <v>8</v>
      </c>
      <c r="N139" s="23">
        <v>10</v>
      </c>
      <c r="O139" s="125">
        <v>41</v>
      </c>
      <c r="P139" s="26">
        <f t="shared" si="2"/>
        <v>51</v>
      </c>
    </row>
    <row r="140" spans="1:16" s="13" customFormat="1" ht="15.75" x14ac:dyDescent="0.25">
      <c r="A140" s="88" t="str">
        <f>'1.1'!A140</f>
        <v>MB197727</v>
      </c>
      <c r="B140" s="118" t="str">
        <f>'1.1'!B140</f>
        <v>SHAHISTA PARVEEN</v>
      </c>
      <c r="C140" s="23"/>
      <c r="D140" s="23">
        <v>2</v>
      </c>
      <c r="E140" s="23">
        <v>4</v>
      </c>
      <c r="F140" s="23"/>
      <c r="G140" s="23">
        <v>4</v>
      </c>
      <c r="H140" s="23">
        <v>5</v>
      </c>
      <c r="I140" s="23">
        <v>5</v>
      </c>
      <c r="J140" s="23">
        <v>8</v>
      </c>
      <c r="K140" s="23">
        <v>8</v>
      </c>
      <c r="L140" s="23">
        <v>8</v>
      </c>
      <c r="M140" s="23"/>
      <c r="N140" s="23">
        <v>12</v>
      </c>
      <c r="O140" s="125">
        <v>36</v>
      </c>
      <c r="P140" s="26">
        <f t="shared" si="2"/>
        <v>56</v>
      </c>
    </row>
    <row r="141" spans="1:16" s="13" customFormat="1" ht="15.75" x14ac:dyDescent="0.25">
      <c r="A141" s="88" t="str">
        <f>'1.1'!A141</f>
        <v>MB197728</v>
      </c>
      <c r="B141" s="118" t="str">
        <f>'1.1'!B141</f>
        <v>SHASHANK B T</v>
      </c>
      <c r="C141" s="23"/>
      <c r="D141" s="23">
        <v>5</v>
      </c>
      <c r="E141" s="23">
        <v>4</v>
      </c>
      <c r="F141" s="23"/>
      <c r="G141" s="23">
        <v>5</v>
      </c>
      <c r="H141" s="23">
        <v>4</v>
      </c>
      <c r="I141" s="23">
        <v>4</v>
      </c>
      <c r="J141" s="23">
        <v>8</v>
      </c>
      <c r="K141" s="23">
        <v>9</v>
      </c>
      <c r="L141" s="23"/>
      <c r="M141" s="23">
        <v>8</v>
      </c>
      <c r="N141" s="23">
        <v>10</v>
      </c>
      <c r="O141" s="125">
        <v>42</v>
      </c>
      <c r="P141" s="26">
        <f t="shared" si="2"/>
        <v>57</v>
      </c>
    </row>
    <row r="142" spans="1:16" s="13" customFormat="1" ht="15.75" x14ac:dyDescent="0.25">
      <c r="A142" s="88" t="str">
        <f>'1.1'!A142</f>
        <v>MB197729</v>
      </c>
      <c r="B142" s="118" t="str">
        <f>'1.1'!B142</f>
        <v>SHASHANK KHARVI</v>
      </c>
      <c r="C142" s="23">
        <v>5</v>
      </c>
      <c r="D142" s="23">
        <v>2</v>
      </c>
      <c r="E142" s="23">
        <v>3</v>
      </c>
      <c r="F142" s="23"/>
      <c r="G142" s="23">
        <v>2</v>
      </c>
      <c r="H142" s="23">
        <v>3</v>
      </c>
      <c r="I142" s="23"/>
      <c r="J142" s="23">
        <v>7</v>
      </c>
      <c r="K142" s="23"/>
      <c r="L142" s="23">
        <v>9</v>
      </c>
      <c r="M142" s="23">
        <v>8</v>
      </c>
      <c r="N142" s="23">
        <v>10</v>
      </c>
      <c r="O142" s="125">
        <v>39</v>
      </c>
      <c r="P142" s="26">
        <f t="shared" si="2"/>
        <v>49</v>
      </c>
    </row>
    <row r="143" spans="1:16" s="13" customFormat="1" ht="15.75" x14ac:dyDescent="0.25">
      <c r="A143" s="88" t="str">
        <f>'1.1'!A143</f>
        <v>MB197730</v>
      </c>
      <c r="B143" s="118" t="str">
        <f>'1.1'!B143</f>
        <v>SHASHI KIRAN</v>
      </c>
      <c r="C143" s="23"/>
      <c r="D143" s="23">
        <v>4</v>
      </c>
      <c r="E143" s="23">
        <v>3</v>
      </c>
      <c r="F143" s="23"/>
      <c r="G143" s="23">
        <v>4</v>
      </c>
      <c r="H143" s="23">
        <v>4</v>
      </c>
      <c r="I143" s="23">
        <v>3</v>
      </c>
      <c r="J143" s="23">
        <v>8</v>
      </c>
      <c r="K143" s="23">
        <v>9</v>
      </c>
      <c r="L143" s="23">
        <v>9</v>
      </c>
      <c r="M143" s="23">
        <v>7</v>
      </c>
      <c r="N143" s="23">
        <v>9</v>
      </c>
      <c r="O143" s="125">
        <v>40</v>
      </c>
      <c r="P143" s="26">
        <f t="shared" si="2"/>
        <v>60</v>
      </c>
    </row>
    <row r="144" spans="1:16" s="13" customFormat="1" ht="15.75" x14ac:dyDescent="0.25">
      <c r="A144" s="88" t="str">
        <f>'1.1'!A144</f>
        <v>MB197731</v>
      </c>
      <c r="B144" s="118" t="str">
        <f>'1.1'!B144</f>
        <v>SHASHINAGA C</v>
      </c>
      <c r="C144" s="23">
        <v>5</v>
      </c>
      <c r="D144" s="23"/>
      <c r="E144" s="23"/>
      <c r="F144" s="23"/>
      <c r="G144" s="23">
        <v>3</v>
      </c>
      <c r="H144" s="23">
        <v>2</v>
      </c>
      <c r="I144" s="23">
        <v>3</v>
      </c>
      <c r="J144" s="23">
        <v>8</v>
      </c>
      <c r="K144" s="23">
        <v>8</v>
      </c>
      <c r="L144" s="23">
        <v>8</v>
      </c>
      <c r="M144" s="23"/>
      <c r="N144" s="23">
        <v>5</v>
      </c>
      <c r="O144" s="125">
        <v>42</v>
      </c>
      <c r="P144" s="26">
        <f t="shared" ref="P144:P157" si="3">SUM(C144:N144)</f>
        <v>42</v>
      </c>
    </row>
    <row r="145" spans="1:16" s="13" customFormat="1" ht="15.75" x14ac:dyDescent="0.25">
      <c r="A145" s="88" t="str">
        <f>'1.1'!A145</f>
        <v>MB197732</v>
      </c>
      <c r="B145" s="118" t="str">
        <f>'1.1'!B145</f>
        <v>SHEELA RAVISH HEGDE</v>
      </c>
      <c r="C145" s="23"/>
      <c r="D145" s="23"/>
      <c r="E145" s="23">
        <v>4</v>
      </c>
      <c r="F145" s="23">
        <v>3</v>
      </c>
      <c r="G145" s="23">
        <v>5</v>
      </c>
      <c r="H145" s="23">
        <v>4</v>
      </c>
      <c r="I145" s="23">
        <v>5</v>
      </c>
      <c r="J145" s="23">
        <v>7</v>
      </c>
      <c r="K145" s="23">
        <v>9</v>
      </c>
      <c r="L145" s="23"/>
      <c r="M145" s="23">
        <v>9</v>
      </c>
      <c r="N145" s="23">
        <v>8</v>
      </c>
      <c r="O145" s="125">
        <v>46</v>
      </c>
      <c r="P145" s="26">
        <f t="shared" si="3"/>
        <v>54</v>
      </c>
    </row>
    <row r="146" spans="1:16" s="13" customFormat="1" ht="15.75" x14ac:dyDescent="0.25">
      <c r="A146" s="88" t="str">
        <f>'1.1'!A146</f>
        <v>MB197733</v>
      </c>
      <c r="B146" s="118" t="str">
        <f>'1.1'!B146</f>
        <v>SHETTY SHRAVYA SUNDAR</v>
      </c>
      <c r="C146" s="23">
        <v>4</v>
      </c>
      <c r="D146" s="23">
        <v>3</v>
      </c>
      <c r="E146" s="23"/>
      <c r="F146" s="23">
        <v>3</v>
      </c>
      <c r="G146" s="23">
        <v>5</v>
      </c>
      <c r="H146" s="23"/>
      <c r="I146" s="23">
        <v>5</v>
      </c>
      <c r="J146" s="23">
        <v>7</v>
      </c>
      <c r="K146" s="23">
        <v>8</v>
      </c>
      <c r="L146" s="23">
        <v>9</v>
      </c>
      <c r="M146" s="23">
        <v>9</v>
      </c>
      <c r="N146" s="23">
        <v>13</v>
      </c>
      <c r="O146" s="125">
        <v>51</v>
      </c>
      <c r="P146" s="26">
        <f t="shared" si="3"/>
        <v>66</v>
      </c>
    </row>
    <row r="147" spans="1:16" s="13" customFormat="1" ht="15.75" x14ac:dyDescent="0.25">
      <c r="A147" s="88" t="str">
        <f>'1.1'!A147</f>
        <v>MB197734</v>
      </c>
      <c r="B147" s="118" t="str">
        <f>'1.1'!B147</f>
        <v>SHIVAPRASAD D R</v>
      </c>
      <c r="C147" s="23"/>
      <c r="D147" s="23">
        <v>4</v>
      </c>
      <c r="E147" s="23">
        <v>5</v>
      </c>
      <c r="F147" s="23">
        <v>2</v>
      </c>
      <c r="G147" s="23"/>
      <c r="H147" s="23">
        <v>4</v>
      </c>
      <c r="I147" s="23">
        <v>4</v>
      </c>
      <c r="J147" s="23">
        <v>8</v>
      </c>
      <c r="K147" s="23"/>
      <c r="L147" s="23">
        <v>9</v>
      </c>
      <c r="M147" s="23">
        <v>8</v>
      </c>
      <c r="N147" s="23">
        <v>14</v>
      </c>
      <c r="O147" s="125">
        <v>35</v>
      </c>
      <c r="P147" s="26">
        <f t="shared" si="3"/>
        <v>58</v>
      </c>
    </row>
    <row r="148" spans="1:16" s="13" customFormat="1" ht="15.75" x14ac:dyDescent="0.25">
      <c r="A148" s="88" t="str">
        <f>'1.1'!A148</f>
        <v>MB197735</v>
      </c>
      <c r="B148" s="118" t="str">
        <f>'1.1'!B148</f>
        <v>SHREYA ANIL DESHPANDE</v>
      </c>
      <c r="C148" s="23">
        <v>2</v>
      </c>
      <c r="D148" s="23">
        <v>4</v>
      </c>
      <c r="E148" s="23">
        <v>3</v>
      </c>
      <c r="F148" s="23">
        <v>4</v>
      </c>
      <c r="G148" s="23"/>
      <c r="H148" s="23">
        <v>3</v>
      </c>
      <c r="I148" s="23"/>
      <c r="J148" s="23"/>
      <c r="K148" s="23">
        <v>8</v>
      </c>
      <c r="L148" s="23">
        <v>8</v>
      </c>
      <c r="M148" s="23">
        <v>8</v>
      </c>
      <c r="N148" s="23">
        <v>14</v>
      </c>
      <c r="O148" s="125">
        <v>45</v>
      </c>
      <c r="P148" s="26">
        <f t="shared" si="3"/>
        <v>54</v>
      </c>
    </row>
    <row r="149" spans="1:16" s="13" customFormat="1" ht="15.75" x14ac:dyDescent="0.25">
      <c r="A149" s="88" t="str">
        <f>'1.1'!A149</f>
        <v>MB197736</v>
      </c>
      <c r="B149" s="118" t="str">
        <f>'1.1'!B149</f>
        <v>SHREYA S</v>
      </c>
      <c r="C149" s="23"/>
      <c r="D149" s="23"/>
      <c r="E149" s="23">
        <v>5</v>
      </c>
      <c r="F149" s="23">
        <v>5</v>
      </c>
      <c r="G149" s="23">
        <v>4</v>
      </c>
      <c r="H149" s="23"/>
      <c r="I149" s="23">
        <v>5</v>
      </c>
      <c r="J149" s="23">
        <v>9</v>
      </c>
      <c r="K149" s="23"/>
      <c r="L149" s="23">
        <v>6</v>
      </c>
      <c r="M149" s="23">
        <v>10</v>
      </c>
      <c r="N149" s="23">
        <v>14</v>
      </c>
      <c r="O149" s="125">
        <v>34</v>
      </c>
      <c r="P149" s="26">
        <f t="shared" si="3"/>
        <v>58</v>
      </c>
    </row>
    <row r="150" spans="1:16" s="13" customFormat="1" ht="15.75" x14ac:dyDescent="0.25">
      <c r="A150" s="88" t="str">
        <f>'1.1'!A150</f>
        <v>MB197737</v>
      </c>
      <c r="B150" s="118" t="str">
        <f>'1.1'!B150</f>
        <v>SHREYA SACHIN SHAHAPURKAR</v>
      </c>
      <c r="C150" s="23">
        <v>5</v>
      </c>
      <c r="D150" s="23">
        <v>4</v>
      </c>
      <c r="E150" s="23">
        <v>5</v>
      </c>
      <c r="F150" s="23">
        <v>3</v>
      </c>
      <c r="G150" s="23">
        <v>3</v>
      </c>
      <c r="H150" s="23"/>
      <c r="I150" s="23"/>
      <c r="J150" s="23">
        <v>9</v>
      </c>
      <c r="K150" s="23"/>
      <c r="L150" s="23">
        <v>9</v>
      </c>
      <c r="M150" s="23">
        <v>9</v>
      </c>
      <c r="N150" s="23">
        <v>8</v>
      </c>
      <c r="O150" s="125">
        <v>36</v>
      </c>
      <c r="P150" s="26">
        <f t="shared" si="3"/>
        <v>55</v>
      </c>
    </row>
    <row r="151" spans="1:16" s="13" customFormat="1" ht="15.75" x14ac:dyDescent="0.25">
      <c r="A151" s="88" t="str">
        <f>'1.1'!A151</f>
        <v>MB197738</v>
      </c>
      <c r="B151" s="118" t="str">
        <f>'1.1'!B151</f>
        <v>SHREYA SATISH DESHPANDE</v>
      </c>
      <c r="C151" s="23">
        <v>3</v>
      </c>
      <c r="D151" s="23">
        <v>1</v>
      </c>
      <c r="E151" s="23">
        <v>3</v>
      </c>
      <c r="F151" s="23">
        <v>2</v>
      </c>
      <c r="G151" s="23">
        <v>5</v>
      </c>
      <c r="H151" s="23"/>
      <c r="I151" s="23"/>
      <c r="J151" s="23"/>
      <c r="K151" s="23">
        <v>8</v>
      </c>
      <c r="L151" s="23">
        <v>8</v>
      </c>
      <c r="M151" s="23">
        <v>6</v>
      </c>
      <c r="N151" s="23">
        <v>11</v>
      </c>
      <c r="O151" s="125">
        <v>51</v>
      </c>
      <c r="P151" s="26">
        <f t="shared" si="3"/>
        <v>47</v>
      </c>
    </row>
    <row r="152" spans="1:16" s="13" customFormat="1" ht="15.75" x14ac:dyDescent="0.25">
      <c r="A152" s="88" t="str">
        <f>'1.1'!A152</f>
        <v>MB197739</v>
      </c>
      <c r="B152" s="118" t="str">
        <f>'1.1'!B152</f>
        <v>SHRIHARI V</v>
      </c>
      <c r="C152" s="23">
        <v>5</v>
      </c>
      <c r="D152" s="23">
        <v>5</v>
      </c>
      <c r="E152" s="23"/>
      <c r="F152" s="23">
        <v>5</v>
      </c>
      <c r="G152" s="23">
        <v>4</v>
      </c>
      <c r="H152" s="23"/>
      <c r="I152" s="23">
        <v>3</v>
      </c>
      <c r="J152" s="23"/>
      <c r="K152" s="23">
        <v>8</v>
      </c>
      <c r="L152" s="23">
        <v>7</v>
      </c>
      <c r="M152" s="23">
        <v>8</v>
      </c>
      <c r="N152" s="23">
        <v>9</v>
      </c>
      <c r="O152" s="125">
        <v>35</v>
      </c>
      <c r="P152" s="26">
        <f t="shared" si="3"/>
        <v>54</v>
      </c>
    </row>
    <row r="153" spans="1:16" s="13" customFormat="1" ht="15.75" x14ac:dyDescent="0.25">
      <c r="A153" s="88" t="str">
        <f>'1.1'!A153</f>
        <v>MB197740</v>
      </c>
      <c r="B153" s="118" t="str">
        <f>'1.1'!B153</f>
        <v>SHRUTHI B</v>
      </c>
      <c r="C153" s="23">
        <v>4</v>
      </c>
      <c r="D153" s="23">
        <v>5</v>
      </c>
      <c r="E153" s="23">
        <v>3</v>
      </c>
      <c r="F153" s="23"/>
      <c r="G153" s="23">
        <v>3</v>
      </c>
      <c r="H153" s="23"/>
      <c r="I153" s="23">
        <v>5</v>
      </c>
      <c r="J153" s="23">
        <v>7</v>
      </c>
      <c r="K153" s="23">
        <v>7</v>
      </c>
      <c r="L153" s="23">
        <v>8</v>
      </c>
      <c r="M153" s="23"/>
      <c r="N153" s="23">
        <v>11</v>
      </c>
      <c r="O153" s="125">
        <v>36</v>
      </c>
      <c r="P153" s="26">
        <f t="shared" si="3"/>
        <v>53</v>
      </c>
    </row>
    <row r="154" spans="1:16" s="13" customFormat="1" ht="15.75" x14ac:dyDescent="0.25">
      <c r="A154" s="88" t="str">
        <f>'1.1'!A154</f>
        <v>MB197741</v>
      </c>
      <c r="B154" s="118" t="str">
        <f>'1.1'!B154</f>
        <v>SHUBHAM BASAVARAJ BEESANAKOPPA</v>
      </c>
      <c r="C154" s="23"/>
      <c r="D154" s="23"/>
      <c r="E154" s="23">
        <v>5</v>
      </c>
      <c r="F154" s="23">
        <v>1</v>
      </c>
      <c r="G154" s="23">
        <v>2</v>
      </c>
      <c r="H154" s="23">
        <v>3</v>
      </c>
      <c r="I154" s="23">
        <v>3</v>
      </c>
      <c r="J154" s="23"/>
      <c r="K154" s="23">
        <v>7</v>
      </c>
      <c r="L154" s="23">
        <v>7</v>
      </c>
      <c r="M154" s="23">
        <v>7</v>
      </c>
      <c r="N154" s="23">
        <v>7</v>
      </c>
      <c r="O154" s="125">
        <v>36</v>
      </c>
      <c r="P154" s="26">
        <f t="shared" si="3"/>
        <v>42</v>
      </c>
    </row>
    <row r="155" spans="1:16" s="13" customFormat="1" ht="15.75" x14ac:dyDescent="0.25">
      <c r="A155" s="88" t="str">
        <f>'1.1'!A155</f>
        <v>MB197742</v>
      </c>
      <c r="B155" s="118" t="str">
        <f>'1.1'!B155</f>
        <v>SINDHU NARASIMHA HEGDE</v>
      </c>
      <c r="C155" s="23"/>
      <c r="D155" s="23"/>
      <c r="E155" s="23">
        <v>4</v>
      </c>
      <c r="F155" s="23">
        <v>5</v>
      </c>
      <c r="G155" s="23">
        <v>4</v>
      </c>
      <c r="H155" s="23">
        <v>5</v>
      </c>
      <c r="I155" s="23">
        <v>2</v>
      </c>
      <c r="J155" s="23">
        <v>7</v>
      </c>
      <c r="K155" s="23">
        <v>8</v>
      </c>
      <c r="L155" s="23">
        <v>7</v>
      </c>
      <c r="M155" s="23"/>
      <c r="N155" s="23">
        <v>8</v>
      </c>
      <c r="O155" s="125">
        <v>50</v>
      </c>
      <c r="P155" s="26">
        <f t="shared" si="3"/>
        <v>50</v>
      </c>
    </row>
    <row r="156" spans="1:16" s="13" customFormat="1" ht="15.75" x14ac:dyDescent="0.25">
      <c r="A156" s="88" t="str">
        <f>'1.1'!A156</f>
        <v>MB197743</v>
      </c>
      <c r="B156" s="118" t="str">
        <f>'1.1'!B156</f>
        <v>SMEETA PATIL</v>
      </c>
      <c r="C156" s="23">
        <v>3</v>
      </c>
      <c r="D156" s="23"/>
      <c r="E156" s="23">
        <v>3</v>
      </c>
      <c r="F156" s="23"/>
      <c r="G156" s="23">
        <v>4</v>
      </c>
      <c r="H156" s="23">
        <v>4</v>
      </c>
      <c r="I156" s="23">
        <v>5</v>
      </c>
      <c r="J156" s="23">
        <v>8</v>
      </c>
      <c r="K156" s="23">
        <v>9</v>
      </c>
      <c r="L156" s="23"/>
      <c r="M156" s="23">
        <v>8</v>
      </c>
      <c r="N156" s="23">
        <v>13</v>
      </c>
      <c r="O156" s="125">
        <v>45</v>
      </c>
      <c r="P156" s="26">
        <f t="shared" si="3"/>
        <v>57</v>
      </c>
    </row>
    <row r="157" spans="1:16" s="13" customFormat="1" ht="15.75" x14ac:dyDescent="0.25">
      <c r="A157" s="88" t="str">
        <f>'1.1'!A157</f>
        <v>MB197744</v>
      </c>
      <c r="B157" s="118" t="str">
        <f>'1.1'!B157</f>
        <v>SNEHA M</v>
      </c>
      <c r="C157" s="23">
        <v>5</v>
      </c>
      <c r="D157" s="23">
        <v>4</v>
      </c>
      <c r="E157" s="23">
        <v>3</v>
      </c>
      <c r="F157" s="23">
        <v>4</v>
      </c>
      <c r="G157" s="23"/>
      <c r="H157" s="23"/>
      <c r="I157" s="23">
        <v>2</v>
      </c>
      <c r="J157" s="23">
        <v>8</v>
      </c>
      <c r="K157" s="23">
        <v>7</v>
      </c>
      <c r="L157" s="23">
        <v>8</v>
      </c>
      <c r="M157" s="23"/>
      <c r="N157" s="23">
        <v>12</v>
      </c>
      <c r="O157" s="125">
        <v>49</v>
      </c>
      <c r="P157" s="26">
        <f t="shared" si="3"/>
        <v>53</v>
      </c>
    </row>
    <row r="158" spans="1:16" s="13" customFormat="1" ht="15.75" x14ac:dyDescent="0.25">
      <c r="A158" s="120"/>
      <c r="B158" s="124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5"/>
      <c r="P158" s="123"/>
    </row>
    <row r="159" spans="1:16" s="13" customFormat="1" ht="15.75" x14ac:dyDescent="0.25">
      <c r="A159" s="88" t="str">
        <f>'1.1'!A159</f>
        <v>MB197746</v>
      </c>
      <c r="B159" s="118" t="str">
        <f>'1.1'!B159</f>
        <v>SRAVANTHI T</v>
      </c>
      <c r="C159" s="23">
        <v>4</v>
      </c>
      <c r="D159" s="23"/>
      <c r="E159" s="23">
        <v>4</v>
      </c>
      <c r="F159" s="23">
        <v>3</v>
      </c>
      <c r="G159" s="23">
        <v>3</v>
      </c>
      <c r="H159" s="23">
        <v>5</v>
      </c>
      <c r="I159" s="23"/>
      <c r="J159" s="23">
        <v>7</v>
      </c>
      <c r="K159" s="23">
        <v>7</v>
      </c>
      <c r="L159" s="23">
        <v>7</v>
      </c>
      <c r="M159" s="23"/>
      <c r="N159" s="23">
        <v>10</v>
      </c>
      <c r="O159" s="125">
        <v>48</v>
      </c>
      <c r="P159" s="26">
        <f>SUM(C159:N159)</f>
        <v>50</v>
      </c>
    </row>
    <row r="160" spans="1:16" s="13" customFormat="1" ht="15.75" x14ac:dyDescent="0.25">
      <c r="A160" s="88" t="str">
        <f>'1.1'!A160</f>
        <v>MB197747</v>
      </c>
      <c r="B160" s="118" t="str">
        <f>'1.1'!B160</f>
        <v>SRINIDHI BK</v>
      </c>
      <c r="C160" s="23">
        <v>4</v>
      </c>
      <c r="D160" s="23">
        <v>3</v>
      </c>
      <c r="E160" s="23">
        <v>3</v>
      </c>
      <c r="F160" s="23"/>
      <c r="G160" s="23">
        <v>5</v>
      </c>
      <c r="H160" s="23">
        <v>3</v>
      </c>
      <c r="I160" s="23">
        <v>4</v>
      </c>
      <c r="J160" s="23">
        <v>8</v>
      </c>
      <c r="K160" s="23"/>
      <c r="L160" s="23">
        <v>8</v>
      </c>
      <c r="M160" s="23">
        <v>9</v>
      </c>
      <c r="N160" s="23">
        <v>8</v>
      </c>
      <c r="O160" s="125">
        <v>38</v>
      </c>
      <c r="P160" s="26">
        <f t="shared" ref="P160:P193" si="4">SUM(C160:N160)</f>
        <v>55</v>
      </c>
    </row>
    <row r="161" spans="1:16" s="13" customFormat="1" ht="15.75" x14ac:dyDescent="0.25">
      <c r="A161" s="88" t="str">
        <f>'1.1'!A161</f>
        <v>MB197748</v>
      </c>
      <c r="B161" s="118" t="str">
        <f>'1.1'!B161</f>
        <v>SRIVALLI GUPTHA N</v>
      </c>
      <c r="C161" s="23">
        <v>5</v>
      </c>
      <c r="D161" s="23"/>
      <c r="E161" s="23">
        <v>4</v>
      </c>
      <c r="F161" s="23">
        <v>5</v>
      </c>
      <c r="G161" s="23">
        <v>5</v>
      </c>
      <c r="H161" s="23">
        <v>2</v>
      </c>
      <c r="I161" s="23"/>
      <c r="J161" s="23">
        <v>8</v>
      </c>
      <c r="K161" s="23"/>
      <c r="L161" s="23">
        <v>7</v>
      </c>
      <c r="M161" s="23">
        <v>9</v>
      </c>
      <c r="N161" s="23">
        <v>12</v>
      </c>
      <c r="O161" s="125">
        <v>49</v>
      </c>
      <c r="P161" s="26">
        <f t="shared" si="4"/>
        <v>57</v>
      </c>
    </row>
    <row r="162" spans="1:16" s="13" customFormat="1" ht="15.75" x14ac:dyDescent="0.25">
      <c r="A162" s="88" t="str">
        <f>'1.1'!A162</f>
        <v>MB197749</v>
      </c>
      <c r="B162" s="118" t="str">
        <f>'1.1'!B162</f>
        <v>SUBHASHINI D</v>
      </c>
      <c r="C162" s="23">
        <v>4</v>
      </c>
      <c r="D162" s="23"/>
      <c r="E162" s="23">
        <v>4</v>
      </c>
      <c r="F162" s="23">
        <v>2</v>
      </c>
      <c r="G162" s="23">
        <v>3</v>
      </c>
      <c r="H162" s="23"/>
      <c r="I162" s="23"/>
      <c r="J162" s="23"/>
      <c r="K162" s="23">
        <v>10</v>
      </c>
      <c r="L162" s="23">
        <v>8</v>
      </c>
      <c r="M162" s="23">
        <v>7</v>
      </c>
      <c r="N162" s="23">
        <v>11</v>
      </c>
      <c r="O162" s="125">
        <v>49</v>
      </c>
      <c r="P162" s="26">
        <f t="shared" si="4"/>
        <v>49</v>
      </c>
    </row>
    <row r="163" spans="1:16" s="13" customFormat="1" ht="15.75" x14ac:dyDescent="0.25">
      <c r="A163" s="88" t="str">
        <f>'1.1'!A163</f>
        <v>MB197750</v>
      </c>
      <c r="B163" s="118" t="str">
        <f>'1.1'!B163</f>
        <v>SUDHAKARA J V</v>
      </c>
      <c r="C163" s="23">
        <v>3</v>
      </c>
      <c r="D163" s="23">
        <v>5</v>
      </c>
      <c r="E163" s="23">
        <v>2</v>
      </c>
      <c r="F163" s="23">
        <v>5</v>
      </c>
      <c r="G163" s="23">
        <v>2</v>
      </c>
      <c r="H163" s="23"/>
      <c r="I163" s="23"/>
      <c r="J163" s="23"/>
      <c r="K163" s="23">
        <v>7</v>
      </c>
      <c r="L163" s="23">
        <v>8</v>
      </c>
      <c r="M163" s="23">
        <v>9</v>
      </c>
      <c r="N163" s="23">
        <v>8</v>
      </c>
      <c r="O163" s="125">
        <v>44</v>
      </c>
      <c r="P163" s="26">
        <f t="shared" si="4"/>
        <v>49</v>
      </c>
    </row>
    <row r="164" spans="1:16" s="13" customFormat="1" ht="15.75" x14ac:dyDescent="0.25">
      <c r="A164" s="88" t="str">
        <f>'1.1'!A164</f>
        <v>MB197751</v>
      </c>
      <c r="B164" s="118" t="str">
        <f>'1.1'!B164</f>
        <v>SUGAN G R</v>
      </c>
      <c r="C164" s="23">
        <v>2</v>
      </c>
      <c r="D164" s="23">
        <v>4</v>
      </c>
      <c r="E164" s="23">
        <v>4</v>
      </c>
      <c r="F164" s="23">
        <v>1</v>
      </c>
      <c r="G164" s="23">
        <v>4</v>
      </c>
      <c r="H164" s="23">
        <v>4</v>
      </c>
      <c r="I164" s="23">
        <v>2</v>
      </c>
      <c r="J164" s="23">
        <v>7</v>
      </c>
      <c r="K164" s="23"/>
      <c r="L164" s="23">
        <v>8</v>
      </c>
      <c r="M164" s="23">
        <v>8</v>
      </c>
      <c r="N164" s="23">
        <v>13</v>
      </c>
      <c r="O164" s="125">
        <v>49</v>
      </c>
      <c r="P164" s="26">
        <f t="shared" si="4"/>
        <v>57</v>
      </c>
    </row>
    <row r="165" spans="1:16" s="13" customFormat="1" ht="15.75" x14ac:dyDescent="0.25">
      <c r="A165" s="88" t="str">
        <f>'1.1'!A165</f>
        <v>MB197752</v>
      </c>
      <c r="B165" s="118" t="str">
        <f>'1.1'!B165</f>
        <v>SUMANTH O R</v>
      </c>
      <c r="C165" s="23"/>
      <c r="D165" s="23">
        <v>5</v>
      </c>
      <c r="E165" s="23">
        <v>4</v>
      </c>
      <c r="F165" s="23">
        <v>3</v>
      </c>
      <c r="G165" s="23">
        <v>3</v>
      </c>
      <c r="H165" s="23"/>
      <c r="I165" s="23"/>
      <c r="J165" s="23"/>
      <c r="K165" s="23">
        <v>7</v>
      </c>
      <c r="L165" s="23">
        <v>9</v>
      </c>
      <c r="M165" s="23">
        <v>8</v>
      </c>
      <c r="N165" s="23">
        <v>14</v>
      </c>
      <c r="O165" s="125">
        <v>43</v>
      </c>
      <c r="P165" s="26">
        <f t="shared" si="4"/>
        <v>53</v>
      </c>
    </row>
    <row r="166" spans="1:16" s="13" customFormat="1" ht="15.75" x14ac:dyDescent="0.25">
      <c r="A166" s="88" t="str">
        <f>'1.1'!A166</f>
        <v>MB197753</v>
      </c>
      <c r="B166" s="118" t="str">
        <f>'1.1'!B166</f>
        <v>SUNITHA S</v>
      </c>
      <c r="C166" s="23">
        <v>3</v>
      </c>
      <c r="D166" s="23"/>
      <c r="E166" s="23">
        <v>4</v>
      </c>
      <c r="F166" s="23">
        <v>5</v>
      </c>
      <c r="G166" s="23"/>
      <c r="H166" s="23">
        <v>3</v>
      </c>
      <c r="I166" s="23"/>
      <c r="J166" s="23">
        <v>8</v>
      </c>
      <c r="K166" s="23">
        <v>6</v>
      </c>
      <c r="L166" s="23"/>
      <c r="M166" s="23">
        <v>9</v>
      </c>
      <c r="N166" s="23">
        <v>11</v>
      </c>
      <c r="O166" s="125">
        <v>47</v>
      </c>
      <c r="P166" s="26">
        <f t="shared" si="4"/>
        <v>49</v>
      </c>
    </row>
    <row r="167" spans="1:16" s="13" customFormat="1" ht="15.75" x14ac:dyDescent="0.25">
      <c r="A167" s="88" t="str">
        <f>'1.1'!A167</f>
        <v>MB197754</v>
      </c>
      <c r="B167" s="118" t="str">
        <f>'1.1'!B167</f>
        <v>SUPRITA S CHATNI</v>
      </c>
      <c r="C167" s="23">
        <v>3</v>
      </c>
      <c r="D167" s="23">
        <v>3</v>
      </c>
      <c r="E167" s="23"/>
      <c r="F167" s="23">
        <v>5</v>
      </c>
      <c r="G167" s="23">
        <v>4</v>
      </c>
      <c r="H167" s="23">
        <v>3</v>
      </c>
      <c r="I167" s="23"/>
      <c r="J167" s="23">
        <v>8</v>
      </c>
      <c r="K167" s="23">
        <v>7</v>
      </c>
      <c r="L167" s="23"/>
      <c r="M167" s="23">
        <v>9</v>
      </c>
      <c r="N167" s="23">
        <v>7</v>
      </c>
      <c r="O167" s="125">
        <v>50</v>
      </c>
      <c r="P167" s="26">
        <f t="shared" si="4"/>
        <v>49</v>
      </c>
    </row>
    <row r="168" spans="1:16" s="13" customFormat="1" ht="15.75" x14ac:dyDescent="0.25">
      <c r="A168" s="88" t="str">
        <f>'1.1'!A168</f>
        <v>MB197755</v>
      </c>
      <c r="B168" s="118" t="str">
        <f>'1.1'!B168</f>
        <v>SURAJ MUTHU</v>
      </c>
      <c r="C168" s="23">
        <v>5</v>
      </c>
      <c r="D168" s="23">
        <v>3</v>
      </c>
      <c r="E168" s="23"/>
      <c r="F168" s="23">
        <v>4</v>
      </c>
      <c r="G168" s="23">
        <v>5</v>
      </c>
      <c r="H168" s="23">
        <v>3</v>
      </c>
      <c r="I168" s="23"/>
      <c r="J168" s="23"/>
      <c r="K168" s="23">
        <v>7</v>
      </c>
      <c r="L168" s="23">
        <v>8</v>
      </c>
      <c r="M168" s="23">
        <v>6</v>
      </c>
      <c r="N168" s="23">
        <v>10</v>
      </c>
      <c r="O168" s="125">
        <v>33</v>
      </c>
      <c r="P168" s="26">
        <f t="shared" si="4"/>
        <v>51</v>
      </c>
    </row>
    <row r="169" spans="1:16" s="13" customFormat="1" ht="15.75" x14ac:dyDescent="0.25">
      <c r="A169" s="88" t="str">
        <f>'1.1'!A169</f>
        <v>MB197756</v>
      </c>
      <c r="B169" s="118" t="str">
        <f>'1.1'!B169</f>
        <v>SUSHMA</v>
      </c>
      <c r="C169" s="23"/>
      <c r="D169" s="23">
        <v>4</v>
      </c>
      <c r="E169" s="23"/>
      <c r="F169" s="23">
        <v>4</v>
      </c>
      <c r="G169" s="23">
        <v>5</v>
      </c>
      <c r="H169" s="23">
        <v>4</v>
      </c>
      <c r="I169" s="23">
        <v>4</v>
      </c>
      <c r="J169" s="23">
        <v>7</v>
      </c>
      <c r="K169" s="23"/>
      <c r="L169" s="23">
        <v>8</v>
      </c>
      <c r="M169" s="23">
        <v>7</v>
      </c>
      <c r="N169" s="23">
        <v>12</v>
      </c>
      <c r="O169" s="125">
        <v>50</v>
      </c>
      <c r="P169" s="26">
        <f t="shared" si="4"/>
        <v>55</v>
      </c>
    </row>
    <row r="170" spans="1:16" s="13" customFormat="1" ht="15.75" x14ac:dyDescent="0.25">
      <c r="A170" s="88" t="str">
        <f>'1.1'!A170</f>
        <v>MB197757</v>
      </c>
      <c r="B170" s="118" t="str">
        <f>'1.1'!B170</f>
        <v>SUSHMA BHAT K</v>
      </c>
      <c r="C170" s="23"/>
      <c r="D170" s="23">
        <v>4</v>
      </c>
      <c r="E170" s="23"/>
      <c r="F170" s="23">
        <v>5</v>
      </c>
      <c r="G170" s="23">
        <v>2</v>
      </c>
      <c r="H170" s="23">
        <v>4</v>
      </c>
      <c r="I170" s="23"/>
      <c r="J170" s="23">
        <v>8</v>
      </c>
      <c r="K170" s="23">
        <v>7</v>
      </c>
      <c r="L170" s="23">
        <v>9</v>
      </c>
      <c r="M170" s="23"/>
      <c r="N170" s="23">
        <v>4</v>
      </c>
      <c r="O170" s="125">
        <v>43</v>
      </c>
      <c r="P170" s="26">
        <f t="shared" si="4"/>
        <v>43</v>
      </c>
    </row>
    <row r="171" spans="1:16" s="13" customFormat="1" ht="15.75" x14ac:dyDescent="0.25">
      <c r="A171" s="88" t="str">
        <f>'1.1'!A171</f>
        <v>MB197758</v>
      </c>
      <c r="B171" s="118" t="str">
        <f>'1.1'!B171</f>
        <v>SUSHMITHA D R</v>
      </c>
      <c r="C171" s="23">
        <v>5</v>
      </c>
      <c r="D171" s="23"/>
      <c r="E171" s="23">
        <v>2</v>
      </c>
      <c r="F171" s="23">
        <v>5</v>
      </c>
      <c r="G171" s="23"/>
      <c r="H171" s="23">
        <v>5</v>
      </c>
      <c r="I171" s="23"/>
      <c r="J171" s="23">
        <v>8</v>
      </c>
      <c r="K171" s="23">
        <v>9</v>
      </c>
      <c r="L171" s="23">
        <v>8</v>
      </c>
      <c r="M171" s="23"/>
      <c r="N171" s="23">
        <v>8</v>
      </c>
      <c r="O171" s="125">
        <v>48</v>
      </c>
      <c r="P171" s="26">
        <f t="shared" si="4"/>
        <v>50</v>
      </c>
    </row>
    <row r="172" spans="1:16" s="13" customFormat="1" ht="15.75" x14ac:dyDescent="0.25">
      <c r="A172" s="88" t="str">
        <f>'1.1'!A172</f>
        <v>MB197759</v>
      </c>
      <c r="B172" s="118" t="str">
        <f>'1.1'!B172</f>
        <v>SUSHMITHA P</v>
      </c>
      <c r="C172" s="23">
        <v>4</v>
      </c>
      <c r="D172" s="23"/>
      <c r="E172" s="23">
        <v>3</v>
      </c>
      <c r="F172" s="23">
        <v>3</v>
      </c>
      <c r="G172" s="23">
        <v>4</v>
      </c>
      <c r="H172" s="23">
        <v>5</v>
      </c>
      <c r="I172" s="23"/>
      <c r="J172" s="23">
        <v>6</v>
      </c>
      <c r="K172" s="23"/>
      <c r="L172" s="23">
        <v>8</v>
      </c>
      <c r="M172" s="23">
        <v>6</v>
      </c>
      <c r="N172" s="23">
        <v>11</v>
      </c>
      <c r="O172" s="125">
        <v>40</v>
      </c>
      <c r="P172" s="26">
        <f t="shared" si="4"/>
        <v>50</v>
      </c>
    </row>
    <row r="173" spans="1:16" s="13" customFormat="1" ht="15.75" x14ac:dyDescent="0.25">
      <c r="A173" s="88" t="str">
        <f>'1.1'!A173</f>
        <v>MB197760</v>
      </c>
      <c r="B173" s="118" t="str">
        <f>'1.1'!B173</f>
        <v>SWATI KUMARI</v>
      </c>
      <c r="C173" s="23">
        <v>1</v>
      </c>
      <c r="D173" s="23">
        <v>5</v>
      </c>
      <c r="E173" s="23">
        <v>2</v>
      </c>
      <c r="F173" s="23"/>
      <c r="G173" s="23"/>
      <c r="H173" s="23">
        <v>5</v>
      </c>
      <c r="I173" s="23"/>
      <c r="J173" s="23">
        <v>6</v>
      </c>
      <c r="K173" s="23">
        <v>5</v>
      </c>
      <c r="L173" s="23">
        <v>9</v>
      </c>
      <c r="M173" s="23">
        <v>6</v>
      </c>
      <c r="N173" s="23">
        <v>7</v>
      </c>
      <c r="O173" s="125">
        <v>48</v>
      </c>
      <c r="P173" s="26">
        <f t="shared" si="4"/>
        <v>46</v>
      </c>
    </row>
    <row r="174" spans="1:16" s="13" customFormat="1" ht="15.75" x14ac:dyDescent="0.25">
      <c r="A174" s="88" t="str">
        <f>'1.1'!A174</f>
        <v>MB197761</v>
      </c>
      <c r="B174" s="118" t="str">
        <f>'1.1'!B174</f>
        <v>SWETHA T R</v>
      </c>
      <c r="C174" s="23">
        <v>3</v>
      </c>
      <c r="D174" s="23">
        <v>5</v>
      </c>
      <c r="E174" s="23">
        <v>3</v>
      </c>
      <c r="F174" s="23"/>
      <c r="G174" s="23">
        <v>4</v>
      </c>
      <c r="H174" s="23">
        <v>3</v>
      </c>
      <c r="I174" s="23"/>
      <c r="J174" s="23">
        <v>8</v>
      </c>
      <c r="K174" s="23">
        <v>7</v>
      </c>
      <c r="L174" s="23"/>
      <c r="M174" s="23">
        <v>8</v>
      </c>
      <c r="N174" s="23">
        <v>11</v>
      </c>
      <c r="O174" s="125">
        <v>50</v>
      </c>
      <c r="P174" s="26">
        <f t="shared" si="4"/>
        <v>52</v>
      </c>
    </row>
    <row r="175" spans="1:16" s="13" customFormat="1" ht="15.75" x14ac:dyDescent="0.25">
      <c r="A175" s="88" t="str">
        <f>'1.1'!A175</f>
        <v>MB197762</v>
      </c>
      <c r="B175" s="118" t="str">
        <f>'1.1'!B175</f>
        <v>SYED ASIF PASHA</v>
      </c>
      <c r="C175" s="23">
        <v>5</v>
      </c>
      <c r="D175" s="23">
        <v>5</v>
      </c>
      <c r="E175" s="23"/>
      <c r="F175" s="23">
        <v>3</v>
      </c>
      <c r="G175" s="23"/>
      <c r="H175" s="23">
        <v>3</v>
      </c>
      <c r="I175" s="23">
        <v>4</v>
      </c>
      <c r="J175" s="23">
        <v>7</v>
      </c>
      <c r="K175" s="23">
        <v>8</v>
      </c>
      <c r="L175" s="23"/>
      <c r="M175" s="23">
        <v>8</v>
      </c>
      <c r="N175" s="23">
        <v>13</v>
      </c>
      <c r="O175" s="125">
        <v>44</v>
      </c>
      <c r="P175" s="26">
        <f t="shared" si="4"/>
        <v>56</v>
      </c>
    </row>
    <row r="176" spans="1:16" s="13" customFormat="1" ht="15.75" x14ac:dyDescent="0.25">
      <c r="A176" s="88" t="str">
        <f>'1.1'!A176</f>
        <v>MB197763</v>
      </c>
      <c r="B176" s="118" t="str">
        <f>'1.1'!B176</f>
        <v>TADAVARTHY RAGA HANISHA</v>
      </c>
      <c r="C176" s="23"/>
      <c r="D176" s="23">
        <v>2</v>
      </c>
      <c r="E176" s="23">
        <v>5</v>
      </c>
      <c r="F176" s="23"/>
      <c r="G176" s="23">
        <v>5</v>
      </c>
      <c r="H176" s="23">
        <v>3</v>
      </c>
      <c r="I176" s="23">
        <v>4</v>
      </c>
      <c r="J176" s="23">
        <v>7</v>
      </c>
      <c r="K176" s="23"/>
      <c r="L176" s="23">
        <v>9</v>
      </c>
      <c r="M176" s="23">
        <v>9</v>
      </c>
      <c r="N176" s="23">
        <v>7</v>
      </c>
      <c r="O176" s="125">
        <v>44</v>
      </c>
      <c r="P176" s="26">
        <f t="shared" si="4"/>
        <v>51</v>
      </c>
    </row>
    <row r="177" spans="1:16" s="13" customFormat="1" ht="15.75" x14ac:dyDescent="0.25">
      <c r="A177" s="88" t="str">
        <f>'1.1'!A177</f>
        <v>MB197764</v>
      </c>
      <c r="B177" s="118" t="str">
        <f>'1.1'!B177</f>
        <v>TAHSIN HADALGE</v>
      </c>
      <c r="C177" s="23"/>
      <c r="D177" s="23">
        <v>3</v>
      </c>
      <c r="E177" s="23">
        <v>2</v>
      </c>
      <c r="F177" s="23"/>
      <c r="G177" s="23">
        <v>3</v>
      </c>
      <c r="H177" s="23"/>
      <c r="I177" s="23"/>
      <c r="J177" s="23"/>
      <c r="K177" s="23">
        <v>7</v>
      </c>
      <c r="L177" s="23">
        <v>9</v>
      </c>
      <c r="M177" s="23">
        <v>7</v>
      </c>
      <c r="N177" s="23">
        <v>13</v>
      </c>
      <c r="O177" s="125">
        <v>38</v>
      </c>
      <c r="P177" s="26">
        <f t="shared" si="4"/>
        <v>44</v>
      </c>
    </row>
    <row r="178" spans="1:16" s="13" customFormat="1" ht="15.75" x14ac:dyDescent="0.25">
      <c r="A178" s="88" t="str">
        <f>'1.1'!A178</f>
        <v>MB197765</v>
      </c>
      <c r="B178" s="118" t="str">
        <f>'1.1'!B178</f>
        <v>TANZEEL AHMED</v>
      </c>
      <c r="C178" s="23">
        <v>4</v>
      </c>
      <c r="D178" s="23">
        <v>3</v>
      </c>
      <c r="E178" s="23"/>
      <c r="F178" s="23">
        <v>2</v>
      </c>
      <c r="G178" s="23"/>
      <c r="H178" s="23">
        <v>5</v>
      </c>
      <c r="I178" s="23">
        <v>5</v>
      </c>
      <c r="J178" s="23">
        <v>9</v>
      </c>
      <c r="K178" s="23"/>
      <c r="L178" s="23"/>
      <c r="M178" s="23"/>
      <c r="N178" s="23">
        <v>10</v>
      </c>
      <c r="O178" s="125">
        <v>37</v>
      </c>
      <c r="P178" s="26">
        <f t="shared" si="4"/>
        <v>38</v>
      </c>
    </row>
    <row r="179" spans="1:16" s="13" customFormat="1" ht="15.75" x14ac:dyDescent="0.25">
      <c r="A179" s="88" t="str">
        <f>'1.1'!A179</f>
        <v>MB197766</v>
      </c>
      <c r="B179" s="118" t="str">
        <f>'1.1'!B179</f>
        <v>TAUHEED AHAMED</v>
      </c>
      <c r="C179" s="23">
        <v>5</v>
      </c>
      <c r="D179" s="23"/>
      <c r="E179" s="23">
        <v>4</v>
      </c>
      <c r="F179" s="23">
        <v>4</v>
      </c>
      <c r="G179" s="23">
        <v>3</v>
      </c>
      <c r="H179" s="23">
        <v>3</v>
      </c>
      <c r="I179" s="23"/>
      <c r="J179" s="23"/>
      <c r="K179" s="23">
        <v>7</v>
      </c>
      <c r="L179" s="23">
        <v>7</v>
      </c>
      <c r="M179" s="23">
        <v>9</v>
      </c>
      <c r="N179" s="23">
        <v>14</v>
      </c>
      <c r="O179" s="125">
        <v>45</v>
      </c>
      <c r="P179" s="26">
        <f t="shared" si="4"/>
        <v>56</v>
      </c>
    </row>
    <row r="180" spans="1:16" s="13" customFormat="1" ht="15.75" x14ac:dyDescent="0.25">
      <c r="A180" s="88" t="str">
        <f>'1.1'!A180</f>
        <v>MB197767</v>
      </c>
      <c r="B180" s="118" t="str">
        <f>'1.1'!B180</f>
        <v>TEJASHREE VISHWESHWAR BHAT</v>
      </c>
      <c r="C180" s="23"/>
      <c r="D180" s="23">
        <v>3</v>
      </c>
      <c r="E180" s="23">
        <v>5</v>
      </c>
      <c r="F180" s="23"/>
      <c r="G180" s="23">
        <v>5</v>
      </c>
      <c r="H180" s="23">
        <v>4</v>
      </c>
      <c r="I180" s="23">
        <v>5</v>
      </c>
      <c r="J180" s="23">
        <v>7</v>
      </c>
      <c r="K180" s="23"/>
      <c r="L180" s="23">
        <v>8</v>
      </c>
      <c r="M180" s="23">
        <v>9</v>
      </c>
      <c r="N180" s="23">
        <v>7</v>
      </c>
      <c r="O180" s="125">
        <v>42</v>
      </c>
      <c r="P180" s="26">
        <f t="shared" si="4"/>
        <v>53</v>
      </c>
    </row>
    <row r="181" spans="1:16" s="13" customFormat="1" ht="15.75" x14ac:dyDescent="0.25">
      <c r="A181" s="88" t="str">
        <f>'1.1'!A181</f>
        <v>MB197768</v>
      </c>
      <c r="B181" s="118" t="str">
        <f>'1.1'!B181</f>
        <v>TEJASHWINI S</v>
      </c>
      <c r="C181" s="23">
        <v>5</v>
      </c>
      <c r="D181" s="23">
        <v>3</v>
      </c>
      <c r="E181" s="23">
        <v>3</v>
      </c>
      <c r="F181" s="23">
        <v>4</v>
      </c>
      <c r="G181" s="23">
        <v>5</v>
      </c>
      <c r="H181" s="23">
        <v>3</v>
      </c>
      <c r="I181" s="23">
        <v>2</v>
      </c>
      <c r="J181" s="23">
        <v>9</v>
      </c>
      <c r="K181" s="23">
        <v>5</v>
      </c>
      <c r="L181" s="23">
        <v>7</v>
      </c>
      <c r="M181" s="23"/>
      <c r="N181" s="23">
        <v>14</v>
      </c>
      <c r="O181" s="125">
        <v>41</v>
      </c>
      <c r="P181" s="26">
        <f t="shared" si="4"/>
        <v>60</v>
      </c>
    </row>
    <row r="182" spans="1:16" s="13" customFormat="1" ht="15.75" x14ac:dyDescent="0.25">
      <c r="A182" s="88" t="str">
        <f>'1.1'!A182</f>
        <v>MB197769</v>
      </c>
      <c r="B182" s="118" t="str">
        <f>'1.1'!B182</f>
        <v>THANIKA DEVI A</v>
      </c>
      <c r="C182" s="23"/>
      <c r="D182" s="23">
        <v>3</v>
      </c>
      <c r="E182" s="23">
        <v>3</v>
      </c>
      <c r="F182" s="23"/>
      <c r="G182" s="23">
        <v>5</v>
      </c>
      <c r="H182" s="23"/>
      <c r="I182" s="23">
        <v>4</v>
      </c>
      <c r="J182" s="23">
        <v>7</v>
      </c>
      <c r="K182" s="23">
        <v>8</v>
      </c>
      <c r="L182" s="23"/>
      <c r="M182" s="23">
        <v>9</v>
      </c>
      <c r="N182" s="23">
        <v>10</v>
      </c>
      <c r="O182" s="125">
        <v>39</v>
      </c>
      <c r="P182" s="26">
        <f t="shared" si="4"/>
        <v>49</v>
      </c>
    </row>
    <row r="183" spans="1:16" s="13" customFormat="1" ht="15.75" x14ac:dyDescent="0.25">
      <c r="A183" s="88" t="str">
        <f>'1.1'!A183</f>
        <v>MB197770</v>
      </c>
      <c r="B183" s="118" t="str">
        <f>'1.1'!B183</f>
        <v>THEJASVI N</v>
      </c>
      <c r="C183" s="23"/>
      <c r="D183" s="23"/>
      <c r="E183" s="23">
        <v>5</v>
      </c>
      <c r="F183" s="23">
        <v>5</v>
      </c>
      <c r="G183" s="23">
        <v>5</v>
      </c>
      <c r="H183" s="23">
        <v>5</v>
      </c>
      <c r="I183" s="23">
        <v>4</v>
      </c>
      <c r="J183" s="23">
        <v>2</v>
      </c>
      <c r="K183" s="23"/>
      <c r="L183" s="23">
        <v>9</v>
      </c>
      <c r="M183" s="23">
        <v>7</v>
      </c>
      <c r="N183" s="23">
        <v>13</v>
      </c>
      <c r="O183" s="125">
        <v>41</v>
      </c>
      <c r="P183" s="26">
        <f t="shared" si="4"/>
        <v>55</v>
      </c>
    </row>
    <row r="184" spans="1:16" s="13" customFormat="1" ht="15.75" x14ac:dyDescent="0.25">
      <c r="A184" s="88" t="str">
        <f>'1.1'!A184</f>
        <v>MB197771</v>
      </c>
      <c r="B184" s="118" t="str">
        <f>'1.1'!B184</f>
        <v>THUMMAGINJALA HIMA VARSHA THARAGA</v>
      </c>
      <c r="C184" s="23">
        <v>5</v>
      </c>
      <c r="D184" s="23">
        <v>4</v>
      </c>
      <c r="E184" s="23">
        <v>3</v>
      </c>
      <c r="F184" s="23">
        <v>5</v>
      </c>
      <c r="G184" s="23">
        <v>3</v>
      </c>
      <c r="H184" s="23"/>
      <c r="I184" s="23"/>
      <c r="J184" s="23"/>
      <c r="K184" s="23">
        <v>9</v>
      </c>
      <c r="L184" s="23">
        <v>7</v>
      </c>
      <c r="M184" s="23">
        <v>7</v>
      </c>
      <c r="N184" s="23">
        <v>12</v>
      </c>
      <c r="O184" s="125">
        <v>49</v>
      </c>
      <c r="P184" s="26">
        <f t="shared" si="4"/>
        <v>55</v>
      </c>
    </row>
    <row r="185" spans="1:16" s="13" customFormat="1" ht="15.75" x14ac:dyDescent="0.25">
      <c r="A185" s="88" t="str">
        <f>'1.1'!A185</f>
        <v>MB197772</v>
      </c>
      <c r="B185" s="118" t="str">
        <f>'1.1'!B185</f>
        <v>UDAYARAVIKANTH K V</v>
      </c>
      <c r="C185" s="23"/>
      <c r="D185" s="23">
        <v>4</v>
      </c>
      <c r="E185" s="23">
        <v>3</v>
      </c>
      <c r="F185" s="23">
        <v>5</v>
      </c>
      <c r="G185" s="23">
        <v>4</v>
      </c>
      <c r="H185" s="23"/>
      <c r="I185" s="23"/>
      <c r="J185" s="23">
        <v>7</v>
      </c>
      <c r="K185" s="23">
        <v>7</v>
      </c>
      <c r="L185" s="23">
        <v>7</v>
      </c>
      <c r="M185" s="23"/>
      <c r="N185" s="23">
        <v>9</v>
      </c>
      <c r="O185" s="125">
        <v>50</v>
      </c>
      <c r="P185" s="26">
        <f t="shared" si="4"/>
        <v>46</v>
      </c>
    </row>
    <row r="186" spans="1:16" s="13" customFormat="1" ht="15.75" x14ac:dyDescent="0.25">
      <c r="A186" s="88" t="str">
        <f>'1.1'!A186</f>
        <v>MB197773</v>
      </c>
      <c r="B186" s="118" t="str">
        <f>'1.1'!B186</f>
        <v>VANDANA BEEJADI VENKATESHA</v>
      </c>
      <c r="C186" s="23"/>
      <c r="D186" s="23">
        <v>4</v>
      </c>
      <c r="E186" s="23"/>
      <c r="F186" s="23">
        <v>2</v>
      </c>
      <c r="G186" s="23">
        <v>3</v>
      </c>
      <c r="H186" s="23">
        <v>5</v>
      </c>
      <c r="I186" s="23"/>
      <c r="J186" s="23">
        <v>8</v>
      </c>
      <c r="K186" s="23">
        <v>7</v>
      </c>
      <c r="L186" s="23">
        <v>8</v>
      </c>
      <c r="M186" s="23"/>
      <c r="N186" s="23">
        <v>8</v>
      </c>
      <c r="O186" s="125">
        <v>49</v>
      </c>
      <c r="P186" s="26">
        <f t="shared" si="4"/>
        <v>45</v>
      </c>
    </row>
    <row r="187" spans="1:16" s="13" customFormat="1" ht="15.75" x14ac:dyDescent="0.25">
      <c r="A187" s="88" t="str">
        <f>'1.1'!A187</f>
        <v>MB197774</v>
      </c>
      <c r="B187" s="118" t="str">
        <f>'1.1'!B187</f>
        <v>VARSHINI S</v>
      </c>
      <c r="C187" s="23">
        <v>2</v>
      </c>
      <c r="D187" s="23">
        <v>4</v>
      </c>
      <c r="E187" s="23">
        <v>5</v>
      </c>
      <c r="F187" s="23">
        <v>2</v>
      </c>
      <c r="G187" s="23">
        <v>2</v>
      </c>
      <c r="H187" s="23">
        <v>4</v>
      </c>
      <c r="I187" s="23">
        <v>5</v>
      </c>
      <c r="J187" s="23">
        <v>8</v>
      </c>
      <c r="K187" s="23">
        <v>7</v>
      </c>
      <c r="L187" s="23">
        <v>5</v>
      </c>
      <c r="M187" s="23">
        <v>9</v>
      </c>
      <c r="N187" s="23">
        <v>13</v>
      </c>
      <c r="O187" s="125">
        <v>50</v>
      </c>
      <c r="P187" s="26">
        <f t="shared" si="4"/>
        <v>66</v>
      </c>
    </row>
    <row r="188" spans="1:16" s="13" customFormat="1" ht="15.75" x14ac:dyDescent="0.25">
      <c r="A188" s="88" t="str">
        <f>'1.1'!A188</f>
        <v>MB197775</v>
      </c>
      <c r="B188" s="118" t="str">
        <f>'1.1'!B188</f>
        <v>VASAVI V</v>
      </c>
      <c r="C188" s="23">
        <v>2</v>
      </c>
      <c r="D188" s="23">
        <v>1</v>
      </c>
      <c r="E188" s="23">
        <v>5</v>
      </c>
      <c r="F188" s="23">
        <v>3</v>
      </c>
      <c r="G188" s="23">
        <v>5</v>
      </c>
      <c r="H188" s="23">
        <v>4</v>
      </c>
      <c r="I188" s="23">
        <v>5</v>
      </c>
      <c r="J188" s="23">
        <v>8</v>
      </c>
      <c r="K188" s="23"/>
      <c r="L188" s="23">
        <v>8</v>
      </c>
      <c r="M188" s="23">
        <v>7</v>
      </c>
      <c r="N188" s="23">
        <v>13</v>
      </c>
      <c r="O188" s="125">
        <v>47</v>
      </c>
      <c r="P188" s="26">
        <f t="shared" si="4"/>
        <v>61</v>
      </c>
    </row>
    <row r="189" spans="1:16" s="13" customFormat="1" ht="15.75" x14ac:dyDescent="0.25">
      <c r="A189" s="88" t="str">
        <f>'1.1'!A189</f>
        <v>MB197776</v>
      </c>
      <c r="B189" s="118" t="str">
        <f>'1.1'!B189</f>
        <v>VIDYA V T</v>
      </c>
      <c r="C189" s="23"/>
      <c r="D189" s="23">
        <v>4</v>
      </c>
      <c r="E189" s="23"/>
      <c r="F189" s="23"/>
      <c r="G189" s="23">
        <v>3</v>
      </c>
      <c r="H189" s="23">
        <v>2</v>
      </c>
      <c r="I189" s="23">
        <v>3</v>
      </c>
      <c r="J189" s="23">
        <v>7</v>
      </c>
      <c r="K189" s="23">
        <v>3</v>
      </c>
      <c r="L189" s="23">
        <v>9</v>
      </c>
      <c r="M189" s="23">
        <v>8</v>
      </c>
      <c r="N189" s="23">
        <v>7</v>
      </c>
      <c r="O189" s="125">
        <v>49</v>
      </c>
      <c r="P189" s="26">
        <f t="shared" si="4"/>
        <v>46</v>
      </c>
    </row>
    <row r="190" spans="1:16" s="13" customFormat="1" ht="15.75" x14ac:dyDescent="0.25">
      <c r="A190" s="88" t="str">
        <f>'1.1'!A190</f>
        <v>MB197777</v>
      </c>
      <c r="B190" s="118" t="str">
        <f>'1.1'!B190</f>
        <v>VIGNESH V KAMATH</v>
      </c>
      <c r="C190" s="23">
        <v>4</v>
      </c>
      <c r="D190" s="23"/>
      <c r="E190" s="23">
        <v>5</v>
      </c>
      <c r="F190" s="23"/>
      <c r="G190" s="23">
        <v>5</v>
      </c>
      <c r="H190" s="23">
        <v>5</v>
      </c>
      <c r="I190" s="23">
        <v>5</v>
      </c>
      <c r="J190" s="23">
        <v>9</v>
      </c>
      <c r="K190" s="23">
        <v>8</v>
      </c>
      <c r="L190" s="23">
        <v>8</v>
      </c>
      <c r="M190" s="23"/>
      <c r="N190" s="23">
        <v>8</v>
      </c>
      <c r="O190" s="125">
        <v>45</v>
      </c>
      <c r="P190" s="26">
        <f t="shared" si="4"/>
        <v>57</v>
      </c>
    </row>
    <row r="191" spans="1:16" s="13" customFormat="1" ht="15.75" x14ac:dyDescent="0.25">
      <c r="A191" s="88" t="str">
        <f>'1.1'!A191</f>
        <v>MB197778</v>
      </c>
      <c r="B191" s="118" t="str">
        <f>'1.1'!B191</f>
        <v>VIKRAM RATHOD</v>
      </c>
      <c r="C191" s="23">
        <v>4</v>
      </c>
      <c r="D191" s="23">
        <v>4</v>
      </c>
      <c r="E191" s="23"/>
      <c r="F191" s="23">
        <v>4</v>
      </c>
      <c r="G191" s="23"/>
      <c r="H191" s="23">
        <v>4</v>
      </c>
      <c r="I191" s="23"/>
      <c r="J191" s="23"/>
      <c r="K191" s="23">
        <v>9</v>
      </c>
      <c r="L191" s="23">
        <v>8</v>
      </c>
      <c r="M191" s="23"/>
      <c r="N191" s="23">
        <v>4</v>
      </c>
      <c r="O191" s="125">
        <v>43</v>
      </c>
      <c r="P191" s="26">
        <f t="shared" si="4"/>
        <v>37</v>
      </c>
    </row>
    <row r="192" spans="1:16" s="13" customFormat="1" ht="15.75" x14ac:dyDescent="0.25">
      <c r="A192" s="88" t="str">
        <f>'1.1'!A192</f>
        <v>MB197779</v>
      </c>
      <c r="B192" s="118" t="str">
        <f>'1.1'!B192</f>
        <v>VIVEKA R</v>
      </c>
      <c r="C192" s="23"/>
      <c r="D192" s="23"/>
      <c r="E192" s="23">
        <v>5</v>
      </c>
      <c r="F192" s="23">
        <v>5</v>
      </c>
      <c r="G192" s="23">
        <v>4</v>
      </c>
      <c r="H192" s="23"/>
      <c r="I192" s="23">
        <v>4</v>
      </c>
      <c r="J192" s="23">
        <v>8</v>
      </c>
      <c r="K192" s="23">
        <v>7</v>
      </c>
      <c r="L192" s="23"/>
      <c r="M192" s="23">
        <v>8</v>
      </c>
      <c r="N192" s="23">
        <v>14</v>
      </c>
      <c r="O192" s="125">
        <v>41</v>
      </c>
      <c r="P192" s="26">
        <f t="shared" si="4"/>
        <v>55</v>
      </c>
    </row>
    <row r="193" spans="1:16" s="13" customFormat="1" ht="15.75" x14ac:dyDescent="0.25">
      <c r="A193" s="88" t="str">
        <f>'1.1'!A193</f>
        <v>MB197780</v>
      </c>
      <c r="B193" s="118" t="str">
        <f>'1.1'!B193</f>
        <v>YASHASWINI HK</v>
      </c>
      <c r="C193" s="23"/>
      <c r="D193" s="23">
        <v>4</v>
      </c>
      <c r="E193" s="23">
        <v>4</v>
      </c>
      <c r="F193" s="23">
        <v>3</v>
      </c>
      <c r="G193" s="23"/>
      <c r="H193" s="23"/>
      <c r="I193" s="23">
        <v>5</v>
      </c>
      <c r="J193" s="23">
        <v>8</v>
      </c>
      <c r="K193" s="23"/>
      <c r="L193" s="23">
        <v>9</v>
      </c>
      <c r="M193" s="23">
        <v>8</v>
      </c>
      <c r="N193" s="23">
        <v>14</v>
      </c>
      <c r="O193" s="125">
        <v>43</v>
      </c>
      <c r="P193" s="26">
        <f t="shared" si="4"/>
        <v>55</v>
      </c>
    </row>
    <row r="194" spans="1:16" s="13" customFormat="1" ht="15.75" x14ac:dyDescent="0.25">
      <c r="A194" s="143" t="s">
        <v>48</v>
      </c>
      <c r="B194" s="144"/>
      <c r="C194" s="34">
        <f t="shared" ref="C194:N194" si="5">COUNTA(C15:C193)</f>
        <v>127</v>
      </c>
      <c r="D194" s="35">
        <f t="shared" si="5"/>
        <v>113</v>
      </c>
      <c r="E194" s="35">
        <f t="shared" si="5"/>
        <v>130</v>
      </c>
      <c r="F194" s="35">
        <f t="shared" si="5"/>
        <v>125</v>
      </c>
      <c r="G194" s="35">
        <f t="shared" si="5"/>
        <v>126</v>
      </c>
      <c r="H194" s="35">
        <f t="shared" si="5"/>
        <v>118</v>
      </c>
      <c r="I194" s="35">
        <f t="shared" si="5"/>
        <v>123</v>
      </c>
      <c r="J194" s="35">
        <f t="shared" si="5"/>
        <v>130</v>
      </c>
      <c r="K194" s="35">
        <f t="shared" si="5"/>
        <v>130</v>
      </c>
      <c r="L194" s="35">
        <f t="shared" si="5"/>
        <v>140</v>
      </c>
      <c r="M194" s="35">
        <f t="shared" si="5"/>
        <v>141</v>
      </c>
      <c r="N194" s="35">
        <f t="shared" si="5"/>
        <v>170</v>
      </c>
      <c r="O194" s="36">
        <f>COUNT(O15:O193)</f>
        <v>178</v>
      </c>
      <c r="P194" s="26"/>
    </row>
    <row r="195" spans="1:16" s="13" customFormat="1" ht="15.75" x14ac:dyDescent="0.25">
      <c r="A195" s="143" t="s">
        <v>4</v>
      </c>
      <c r="B195" s="144"/>
      <c r="C195" s="45">
        <f t="shared" ref="C195:O195" si="6">COUNTIF(C15:C193,"&gt;"&amp;C14)</f>
        <v>62</v>
      </c>
      <c r="D195" s="46">
        <f t="shared" si="6"/>
        <v>58</v>
      </c>
      <c r="E195" s="46">
        <f t="shared" si="6"/>
        <v>67</v>
      </c>
      <c r="F195" s="46">
        <f t="shared" si="6"/>
        <v>72</v>
      </c>
      <c r="G195" s="46">
        <f t="shared" si="6"/>
        <v>73</v>
      </c>
      <c r="H195" s="46">
        <f t="shared" si="6"/>
        <v>66</v>
      </c>
      <c r="I195" s="46">
        <f t="shared" si="6"/>
        <v>68</v>
      </c>
      <c r="J195" s="46">
        <f t="shared" si="6"/>
        <v>123</v>
      </c>
      <c r="K195" s="46">
        <f t="shared" si="6"/>
        <v>122</v>
      </c>
      <c r="L195" s="46">
        <f t="shared" si="6"/>
        <v>138</v>
      </c>
      <c r="M195" s="46">
        <f t="shared" si="6"/>
        <v>133</v>
      </c>
      <c r="N195" s="46">
        <f t="shared" si="6"/>
        <v>101</v>
      </c>
      <c r="O195" s="27">
        <f t="shared" si="6"/>
        <v>177</v>
      </c>
      <c r="P195" s="26"/>
    </row>
    <row r="196" spans="1:16" s="13" customFormat="1" ht="15.75" x14ac:dyDescent="0.25">
      <c r="A196" s="143" t="s">
        <v>53</v>
      </c>
      <c r="B196" s="144"/>
      <c r="C196" s="45">
        <f t="shared" ref="C196:N196" si="7">ROUND(C195*100/C194,0)</f>
        <v>49</v>
      </c>
      <c r="D196" s="45">
        <f t="shared" si="7"/>
        <v>51</v>
      </c>
      <c r="E196" s="46">
        <f t="shared" si="7"/>
        <v>52</v>
      </c>
      <c r="F196" s="46">
        <f t="shared" si="7"/>
        <v>58</v>
      </c>
      <c r="G196" s="46">
        <f t="shared" si="7"/>
        <v>58</v>
      </c>
      <c r="H196" s="46">
        <f t="shared" si="7"/>
        <v>56</v>
      </c>
      <c r="I196" s="46">
        <f t="shared" si="7"/>
        <v>55</v>
      </c>
      <c r="J196" s="46">
        <f t="shared" si="7"/>
        <v>95</v>
      </c>
      <c r="K196" s="46">
        <f t="shared" si="7"/>
        <v>94</v>
      </c>
      <c r="L196" s="46">
        <f t="shared" si="7"/>
        <v>99</v>
      </c>
      <c r="M196" s="46">
        <f t="shared" si="7"/>
        <v>94</v>
      </c>
      <c r="N196" s="46">
        <f t="shared" si="7"/>
        <v>59</v>
      </c>
      <c r="O196" s="27">
        <f>ROUND(O195*100/O194,0)</f>
        <v>99</v>
      </c>
      <c r="P196" s="26"/>
    </row>
    <row r="197" spans="1:16" s="13" customFormat="1" x14ac:dyDescent="0.25">
      <c r="A197" s="147" t="s">
        <v>14</v>
      </c>
      <c r="B197" s="148"/>
      <c r="C197" s="45" t="str">
        <f>IF(C196&gt;=80,"3",IF(C196&gt;=70,"2",IF(C196&gt;=60,"1","-")))</f>
        <v>-</v>
      </c>
      <c r="D197" s="46" t="str">
        <f t="shared" ref="D197:O197" si="8">IF(D196&gt;=80,"3",IF(D196&gt;=70,"2",IF(D196&gt;=60,"1","-")))</f>
        <v>-</v>
      </c>
      <c r="E197" s="46" t="str">
        <f t="shared" si="8"/>
        <v>-</v>
      </c>
      <c r="F197" s="46" t="str">
        <f t="shared" si="8"/>
        <v>-</v>
      </c>
      <c r="G197" s="46" t="str">
        <f t="shared" si="8"/>
        <v>-</v>
      </c>
      <c r="H197" s="46" t="str">
        <f t="shared" si="8"/>
        <v>-</v>
      </c>
      <c r="I197" s="46" t="str">
        <f t="shared" si="8"/>
        <v>-</v>
      </c>
      <c r="J197" s="46" t="str">
        <f t="shared" si="8"/>
        <v>3</v>
      </c>
      <c r="K197" s="46" t="str">
        <f t="shared" si="8"/>
        <v>3</v>
      </c>
      <c r="L197" s="46" t="str">
        <f t="shared" si="8"/>
        <v>3</v>
      </c>
      <c r="M197" s="46" t="str">
        <f t="shared" si="8"/>
        <v>3</v>
      </c>
      <c r="N197" s="46" t="str">
        <f t="shared" si="8"/>
        <v>-</v>
      </c>
      <c r="O197" s="27" t="str">
        <f t="shared" si="8"/>
        <v>3</v>
      </c>
      <c r="P197" s="26"/>
    </row>
    <row r="198" spans="1:16" s="13" customFormat="1" x14ac:dyDescent="0.25">
      <c r="A198" s="9"/>
      <c r="B198" s="9"/>
      <c r="C198" s="22" t="s">
        <v>0</v>
      </c>
      <c r="D198" s="22" t="s">
        <v>0</v>
      </c>
      <c r="E198" s="22" t="s">
        <v>2</v>
      </c>
      <c r="F198" s="22" t="s">
        <v>3</v>
      </c>
      <c r="G198" s="22" t="s">
        <v>1</v>
      </c>
      <c r="H198" s="22" t="s">
        <v>1</v>
      </c>
      <c r="I198" s="22" t="s">
        <v>1</v>
      </c>
      <c r="J198" s="22" t="s">
        <v>2</v>
      </c>
      <c r="K198" s="22" t="s">
        <v>3</v>
      </c>
      <c r="L198" s="22" t="s">
        <v>0</v>
      </c>
      <c r="M198" s="22" t="s">
        <v>1</v>
      </c>
      <c r="N198" s="22" t="s">
        <v>3</v>
      </c>
      <c r="P198" s="10"/>
    </row>
    <row r="199" spans="1:16" s="13" customFormat="1" ht="18.75" x14ac:dyDescent="0.3">
      <c r="A199" s="9"/>
      <c r="B199" s="9"/>
      <c r="C199" s="10"/>
      <c r="D199" s="10"/>
      <c r="E199" s="11"/>
      <c r="F199" s="149"/>
      <c r="G199" s="150"/>
      <c r="H199" s="136" t="s">
        <v>15</v>
      </c>
      <c r="I199" s="137"/>
      <c r="J199" s="14" t="s">
        <v>18</v>
      </c>
      <c r="K199" s="14"/>
      <c r="L199" s="15"/>
      <c r="M199" s="15"/>
      <c r="N199" s="16"/>
      <c r="P199" s="10"/>
    </row>
    <row r="200" spans="1:16" s="13" customFormat="1" ht="20.25" x14ac:dyDescent="0.3">
      <c r="A200" s="9"/>
      <c r="B200" s="9"/>
      <c r="C200" s="17"/>
      <c r="D200" s="18"/>
      <c r="E200" s="12"/>
      <c r="F200" s="151" t="s">
        <v>16</v>
      </c>
      <c r="G200" s="152"/>
      <c r="H200" s="19" t="s">
        <v>35</v>
      </c>
      <c r="I200" s="19" t="s">
        <v>14</v>
      </c>
      <c r="J200" s="19" t="s">
        <v>35</v>
      </c>
      <c r="K200" s="19" t="s">
        <v>14</v>
      </c>
      <c r="L200" s="20"/>
      <c r="M200" s="20"/>
      <c r="N200" s="17"/>
      <c r="P200" s="10"/>
    </row>
    <row r="201" spans="1:16" s="13" customFormat="1" ht="20.25" x14ac:dyDescent="0.3">
      <c r="A201" s="9"/>
      <c r="B201" s="9"/>
      <c r="C201" s="17"/>
      <c r="D201" s="17"/>
      <c r="E201" s="12"/>
      <c r="F201" s="151" t="s">
        <v>31</v>
      </c>
      <c r="G201" s="152"/>
      <c r="H201" s="22">
        <f>AVERAGE(C196,D196,L196)</f>
        <v>66.333333333333329</v>
      </c>
      <c r="I201" s="46" t="str">
        <f>IF(H201&gt;=80,"3",IF(H201&gt;=70,"2",IF(H201&gt;=60,"1",IF(H201&lt;=59,"-"))))</f>
        <v>1</v>
      </c>
      <c r="J201" s="46">
        <f>(H201*0.3)+($O$196*0.7)</f>
        <v>89.199999999999989</v>
      </c>
      <c r="K201" s="46" t="str">
        <f>IF(J201&gt;=80,"3",IF(J201&gt;=70,"2",IF(J201&gt;=60,"1",IF(J201&lt;59,"-"))))</f>
        <v>3</v>
      </c>
      <c r="L201" s="21"/>
      <c r="M201" s="21"/>
      <c r="N201" s="17"/>
      <c r="P201" s="10"/>
    </row>
    <row r="202" spans="1:16" s="13" customFormat="1" ht="20.25" x14ac:dyDescent="0.3">
      <c r="A202" s="9"/>
      <c r="B202" s="9"/>
      <c r="C202" s="10"/>
      <c r="D202" s="10"/>
      <c r="E202" s="11"/>
      <c r="F202" s="151" t="s">
        <v>32</v>
      </c>
      <c r="G202" s="152"/>
      <c r="H202" s="39">
        <f>AVERAGE(G196,H196,I196,M196)</f>
        <v>65.75</v>
      </c>
      <c r="I202" s="46" t="str">
        <f>IF(H202&gt;=80,"3",IF(H202&gt;=70,"2",IF(H202&gt;=60,"1",IF(H202&gt;=59,"-"))))</f>
        <v>1</v>
      </c>
      <c r="J202" s="46">
        <f t="shared" ref="J202:J204" si="9">(H202*0.3)+($O$196*0.7)</f>
        <v>89.024999999999991</v>
      </c>
      <c r="K202" s="46" t="str">
        <f>IF(J202&gt;=80,"3",IF(J202&gt;=70,"2",IF(J202&gt;=60,"1",IF(J202&lt;59,"-"))))</f>
        <v>3</v>
      </c>
      <c r="L202" s="21"/>
      <c r="M202" s="21"/>
      <c r="N202" s="17"/>
      <c r="P202" s="10"/>
    </row>
    <row r="203" spans="1:16" s="13" customFormat="1" ht="20.25" x14ac:dyDescent="0.3">
      <c r="A203" s="9"/>
      <c r="B203" s="9"/>
      <c r="C203" s="10"/>
      <c r="D203" s="10"/>
      <c r="E203" s="11"/>
      <c r="F203" s="151" t="s">
        <v>33</v>
      </c>
      <c r="G203" s="152"/>
      <c r="H203" s="22">
        <f>AVERAGE(E196,J196)</f>
        <v>73.5</v>
      </c>
      <c r="I203" s="46" t="str">
        <f t="shared" ref="I203:I204" si="10">IF(H203&gt;=80,"3",IF(H203&gt;=70,"2",IF(H203&gt;=60,"1",IF(H203&lt;=59,"-"))))</f>
        <v>2</v>
      </c>
      <c r="J203" s="46">
        <f t="shared" si="9"/>
        <v>91.35</v>
      </c>
      <c r="K203" s="46" t="str">
        <f>IF(J203&gt;=80,"3",IF(J203&gt;=70,"2",IF(J203&gt;=60,"1",IF(J203&lt;59,"-"))))</f>
        <v>3</v>
      </c>
      <c r="L203" s="21"/>
      <c r="M203" s="21"/>
      <c r="N203" s="17"/>
      <c r="P203" s="10"/>
    </row>
    <row r="204" spans="1:16" s="13" customFormat="1" ht="20.25" x14ac:dyDescent="0.3">
      <c r="A204" s="9"/>
      <c r="B204" s="9"/>
      <c r="C204" s="10"/>
      <c r="D204" s="10"/>
      <c r="E204" s="11"/>
      <c r="F204" s="151" t="s">
        <v>34</v>
      </c>
      <c r="G204" s="152"/>
      <c r="H204" s="22">
        <f>AVERAGE(F196,K196,N196)</f>
        <v>70.333333333333329</v>
      </c>
      <c r="I204" s="46" t="str">
        <f t="shared" si="10"/>
        <v>2</v>
      </c>
      <c r="J204" s="46">
        <f t="shared" si="9"/>
        <v>90.399999999999991</v>
      </c>
      <c r="K204" s="46" t="str">
        <f>IF(J204&gt;=80,"3",IF(J204&gt;=70,"2",IF(J204&gt;=60,"1",IF(J204&lt;59,"-"))))</f>
        <v>3</v>
      </c>
      <c r="L204" s="21"/>
      <c r="M204" s="21"/>
      <c r="N204" s="17"/>
      <c r="P204" s="10"/>
    </row>
    <row r="205" spans="1:16" s="13" customFormat="1" x14ac:dyDescent="0.25">
      <c r="A205" s="9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P205" s="10"/>
    </row>
  </sheetData>
  <mergeCells count="31">
    <mergeCell ref="C9:N9"/>
    <mergeCell ref="F200:G200"/>
    <mergeCell ref="F201:G201"/>
    <mergeCell ref="F202:G202"/>
    <mergeCell ref="F203:G203"/>
    <mergeCell ref="F204:G204"/>
    <mergeCell ref="H199:I199"/>
    <mergeCell ref="A10:B10"/>
    <mergeCell ref="C10:I10"/>
    <mergeCell ref="J10:M10"/>
    <mergeCell ref="A11:B11"/>
    <mergeCell ref="A12:B12"/>
    <mergeCell ref="A13:B13"/>
    <mergeCell ref="A194:B194"/>
    <mergeCell ref="A195:B195"/>
    <mergeCell ref="A196:B196"/>
    <mergeCell ref="A197:B197"/>
    <mergeCell ref="F199:G199"/>
    <mergeCell ref="M6:P6"/>
    <mergeCell ref="C8:N8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C6:G6"/>
    <mergeCell ref="H6:L6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L1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35" t="s">
        <v>435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3" spans="1:13" x14ac:dyDescent="0.25">
      <c r="C3" s="74"/>
      <c r="D3" s="74" t="s">
        <v>15</v>
      </c>
      <c r="E3" s="74"/>
      <c r="F3" s="74" t="s">
        <v>18</v>
      </c>
      <c r="G3" s="74"/>
    </row>
    <row r="4" spans="1:13" x14ac:dyDescent="0.25">
      <c r="C4" s="75" t="s">
        <v>16</v>
      </c>
      <c r="D4" s="74" t="s">
        <v>17</v>
      </c>
      <c r="E4" s="74" t="s">
        <v>14</v>
      </c>
      <c r="F4" s="74" t="s">
        <v>17</v>
      </c>
      <c r="G4" s="74" t="s">
        <v>14</v>
      </c>
    </row>
    <row r="5" spans="1:13" x14ac:dyDescent="0.25">
      <c r="C5" s="75" t="s">
        <v>0</v>
      </c>
      <c r="D5" s="29">
        <f>'1.3'!H201</f>
        <v>66.333333333333329</v>
      </c>
      <c r="E5" s="29" t="str">
        <f>'1.3'!I201</f>
        <v>1</v>
      </c>
      <c r="F5" s="29">
        <f>'1.3'!J201</f>
        <v>89.199999999999989</v>
      </c>
      <c r="G5" s="29" t="str">
        <f>'1.3'!K201</f>
        <v>3</v>
      </c>
    </row>
    <row r="6" spans="1:13" x14ac:dyDescent="0.25">
      <c r="C6" s="75" t="s">
        <v>1</v>
      </c>
      <c r="D6" s="29">
        <f>'1.3'!H202</f>
        <v>65.75</v>
      </c>
      <c r="E6" s="29" t="str">
        <f>'1.3'!I202</f>
        <v>1</v>
      </c>
      <c r="F6" s="29">
        <f>'1.3'!J202</f>
        <v>89.024999999999991</v>
      </c>
      <c r="G6" s="29" t="str">
        <f>'1.3'!K202</f>
        <v>3</v>
      </c>
    </row>
    <row r="7" spans="1:13" x14ac:dyDescent="0.25">
      <c r="C7" s="75" t="s">
        <v>2</v>
      </c>
      <c r="D7" s="29">
        <f>'1.3'!H203</f>
        <v>73.5</v>
      </c>
      <c r="E7" s="29" t="str">
        <f>'1.3'!I203</f>
        <v>2</v>
      </c>
      <c r="F7" s="29">
        <f>'1.3'!J203</f>
        <v>91.35</v>
      </c>
      <c r="G7" s="29" t="str">
        <f>'1.3'!K203</f>
        <v>3</v>
      </c>
    </row>
    <row r="8" spans="1:13" x14ac:dyDescent="0.25">
      <c r="C8" s="75" t="s">
        <v>3</v>
      </c>
      <c r="D8" s="29">
        <f>'1.3'!H204</f>
        <v>70.333333333333329</v>
      </c>
      <c r="E8" s="29" t="str">
        <f>'1.3'!I204</f>
        <v>2</v>
      </c>
      <c r="F8" s="29">
        <f>'1.3'!J204</f>
        <v>90.399999999999991</v>
      </c>
      <c r="G8" s="29" t="str">
        <f>'1.3'!K204</f>
        <v>3</v>
      </c>
    </row>
    <row r="12" spans="1:13" ht="15.75" thickBot="1" x14ac:dyDescent="0.3">
      <c r="B12" s="76"/>
      <c r="C12" s="77" t="s">
        <v>6</v>
      </c>
      <c r="D12" s="77" t="s">
        <v>7</v>
      </c>
      <c r="E12" s="77" t="s">
        <v>5</v>
      </c>
      <c r="F12" s="77" t="s">
        <v>12</v>
      </c>
      <c r="G12" s="77" t="s">
        <v>13</v>
      </c>
      <c r="H12" s="77" t="s">
        <v>49</v>
      </c>
      <c r="I12" s="77" t="s">
        <v>50</v>
      </c>
      <c r="J12" s="77" t="s">
        <v>51</v>
      </c>
      <c r="K12" s="77" t="s">
        <v>52</v>
      </c>
      <c r="L12" s="86" t="s">
        <v>67</v>
      </c>
      <c r="M12" s="86" t="s">
        <v>68</v>
      </c>
    </row>
    <row r="13" spans="1:13" ht="16.5" thickBot="1" x14ac:dyDescent="0.3">
      <c r="B13" s="77" t="s">
        <v>8</v>
      </c>
      <c r="C13" s="51">
        <v>3</v>
      </c>
      <c r="D13" s="52">
        <v>2</v>
      </c>
      <c r="E13" s="52">
        <v>1</v>
      </c>
      <c r="F13" s="52">
        <v>3</v>
      </c>
      <c r="G13" s="52"/>
      <c r="H13" s="52">
        <v>1</v>
      </c>
      <c r="I13" s="52">
        <v>2</v>
      </c>
      <c r="J13" s="52">
        <v>1</v>
      </c>
      <c r="K13" s="52"/>
      <c r="L13" s="52">
        <v>1</v>
      </c>
      <c r="M13" s="52"/>
    </row>
    <row r="14" spans="1:13" ht="16.5" thickBot="1" x14ac:dyDescent="0.3">
      <c r="B14" s="77" t="s">
        <v>9</v>
      </c>
      <c r="C14" s="53">
        <v>2</v>
      </c>
      <c r="D14" s="54">
        <v>3</v>
      </c>
      <c r="E14" s="54"/>
      <c r="F14" s="54">
        <v>2</v>
      </c>
      <c r="G14" s="54">
        <v>3</v>
      </c>
      <c r="H14" s="54">
        <v>1</v>
      </c>
      <c r="I14" s="54">
        <v>2</v>
      </c>
      <c r="J14" s="54">
        <v>2</v>
      </c>
      <c r="K14" s="52">
        <v>2</v>
      </c>
      <c r="L14" s="52"/>
      <c r="M14" s="52">
        <v>2</v>
      </c>
    </row>
    <row r="15" spans="1:13" ht="16.5" thickBot="1" x14ac:dyDescent="0.3">
      <c r="B15" s="77" t="s">
        <v>10</v>
      </c>
      <c r="C15" s="53"/>
      <c r="D15" s="54">
        <v>1</v>
      </c>
      <c r="E15" s="54">
        <v>2</v>
      </c>
      <c r="F15" s="54"/>
      <c r="G15" s="54">
        <v>2</v>
      </c>
      <c r="H15" s="54">
        <v>3</v>
      </c>
      <c r="I15" s="54"/>
      <c r="J15" s="54"/>
      <c r="K15" s="52">
        <v>2</v>
      </c>
      <c r="L15" s="52">
        <v>2</v>
      </c>
      <c r="M15" s="52">
        <v>2</v>
      </c>
    </row>
    <row r="16" spans="1:13" ht="16.5" thickBot="1" x14ac:dyDescent="0.3">
      <c r="B16" s="77" t="s">
        <v>11</v>
      </c>
      <c r="C16" s="53">
        <v>2</v>
      </c>
      <c r="D16" s="54"/>
      <c r="E16" s="54">
        <v>2</v>
      </c>
      <c r="F16" s="54">
        <v>2</v>
      </c>
      <c r="G16" s="54">
        <v>1</v>
      </c>
      <c r="H16" s="54"/>
      <c r="I16" s="54">
        <v>1</v>
      </c>
      <c r="J16" s="54">
        <v>2</v>
      </c>
      <c r="K16" s="52">
        <v>3</v>
      </c>
      <c r="L16" s="52">
        <v>3</v>
      </c>
      <c r="M16" s="52">
        <v>3</v>
      </c>
    </row>
    <row r="17" spans="1:13" x14ac:dyDescent="0.25">
      <c r="B17" s="6"/>
      <c r="C17" s="7" t="s">
        <v>23</v>
      </c>
      <c r="D17" s="7" t="s">
        <v>24</v>
      </c>
      <c r="E17" s="7" t="s">
        <v>25</v>
      </c>
      <c r="F17" s="7" t="s">
        <v>26</v>
      </c>
      <c r="G17" s="8" t="s">
        <v>27</v>
      </c>
    </row>
    <row r="18" spans="1:13" x14ac:dyDescent="0.25">
      <c r="B18" s="40"/>
      <c r="C18" s="40"/>
      <c r="D18" s="40"/>
      <c r="E18" s="40"/>
      <c r="F18" s="40"/>
      <c r="G18" s="40"/>
    </row>
    <row r="19" spans="1:13" x14ac:dyDescent="0.25">
      <c r="B19" s="40"/>
      <c r="C19" s="40"/>
      <c r="D19" s="40"/>
      <c r="E19" s="40"/>
      <c r="F19" s="40"/>
      <c r="G19" s="40"/>
    </row>
    <row r="20" spans="1:13" x14ac:dyDescent="0.25">
      <c r="A20" s="156" t="s">
        <v>29</v>
      </c>
      <c r="B20" s="156"/>
      <c r="C20" s="153" t="s">
        <v>6</v>
      </c>
      <c r="D20" s="153" t="s">
        <v>7</v>
      </c>
      <c r="E20" s="153" t="s">
        <v>5</v>
      </c>
      <c r="F20" s="153" t="s">
        <v>12</v>
      </c>
      <c r="G20" s="153" t="s">
        <v>13</v>
      </c>
      <c r="H20" s="153" t="s">
        <v>49</v>
      </c>
      <c r="I20" s="153" t="s">
        <v>50</v>
      </c>
      <c r="J20" s="153" t="s">
        <v>51</v>
      </c>
      <c r="K20" s="153" t="s">
        <v>52</v>
      </c>
      <c r="L20" s="153" t="s">
        <v>67</v>
      </c>
      <c r="M20" s="153" t="s">
        <v>68</v>
      </c>
    </row>
    <row r="21" spans="1:13" x14ac:dyDescent="0.25">
      <c r="A21" s="155" t="s">
        <v>28</v>
      </c>
      <c r="B21" s="155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1:13" x14ac:dyDescent="0.25">
      <c r="A22" s="77" t="s">
        <v>8</v>
      </c>
      <c r="B22" s="24">
        <f>F5</f>
        <v>89.199999999999989</v>
      </c>
      <c r="C22" s="82">
        <f t="shared" ref="C22:K22" si="0">C13*$B$22/3</f>
        <v>89.199999999999989</v>
      </c>
      <c r="D22" s="82">
        <f t="shared" si="0"/>
        <v>59.466666666666661</v>
      </c>
      <c r="E22" s="82">
        <f t="shared" si="0"/>
        <v>29.733333333333331</v>
      </c>
      <c r="F22" s="82">
        <f t="shared" si="0"/>
        <v>89.199999999999989</v>
      </c>
      <c r="G22" s="82">
        <f t="shared" si="0"/>
        <v>0</v>
      </c>
      <c r="H22" s="82">
        <f t="shared" si="0"/>
        <v>29.733333333333331</v>
      </c>
      <c r="I22" s="82">
        <f t="shared" si="0"/>
        <v>59.466666666666661</v>
      </c>
      <c r="J22" s="82">
        <f t="shared" si="0"/>
        <v>29.733333333333331</v>
      </c>
      <c r="K22" s="82">
        <f t="shared" si="0"/>
        <v>0</v>
      </c>
      <c r="L22" s="82">
        <f t="shared" ref="L22:M22" si="1">L13*$B$22/3</f>
        <v>29.733333333333331</v>
      </c>
      <c r="M22" s="82">
        <f t="shared" si="1"/>
        <v>0</v>
      </c>
    </row>
    <row r="23" spans="1:13" x14ac:dyDescent="0.25">
      <c r="A23" s="77" t="s">
        <v>9</v>
      </c>
      <c r="B23" s="24">
        <f>F6</f>
        <v>89.024999999999991</v>
      </c>
      <c r="C23" s="82">
        <f t="shared" ref="C23:K23" si="2">C14*$B$23/3</f>
        <v>59.349999999999994</v>
      </c>
      <c r="D23" s="82">
        <f t="shared" si="2"/>
        <v>89.024999999999991</v>
      </c>
      <c r="E23" s="82">
        <f t="shared" si="2"/>
        <v>0</v>
      </c>
      <c r="F23" s="82">
        <f t="shared" si="2"/>
        <v>59.349999999999994</v>
      </c>
      <c r="G23" s="82">
        <f t="shared" si="2"/>
        <v>89.024999999999991</v>
      </c>
      <c r="H23" s="82">
        <f t="shared" si="2"/>
        <v>29.674999999999997</v>
      </c>
      <c r="I23" s="82">
        <f t="shared" si="2"/>
        <v>59.349999999999994</v>
      </c>
      <c r="J23" s="82">
        <f t="shared" si="2"/>
        <v>59.349999999999994</v>
      </c>
      <c r="K23" s="82">
        <f t="shared" si="2"/>
        <v>59.349999999999994</v>
      </c>
      <c r="L23" s="82">
        <f t="shared" ref="L23:M23" si="3">L14*$B$23/3</f>
        <v>0</v>
      </c>
      <c r="M23" s="82">
        <f t="shared" si="3"/>
        <v>59.349999999999994</v>
      </c>
    </row>
    <row r="24" spans="1:13" x14ac:dyDescent="0.25">
      <c r="A24" s="77" t="s">
        <v>10</v>
      </c>
      <c r="B24" s="24">
        <f>F7</f>
        <v>91.35</v>
      </c>
      <c r="C24" s="82">
        <f t="shared" ref="C24:K24" si="4">C15*$B$24/3</f>
        <v>0</v>
      </c>
      <c r="D24" s="82">
        <f t="shared" si="4"/>
        <v>30.45</v>
      </c>
      <c r="E24" s="82">
        <f t="shared" si="4"/>
        <v>60.9</v>
      </c>
      <c r="F24" s="82">
        <f t="shared" si="4"/>
        <v>0</v>
      </c>
      <c r="G24" s="82">
        <f t="shared" si="4"/>
        <v>60.9</v>
      </c>
      <c r="H24" s="82">
        <f t="shared" si="4"/>
        <v>91.34999999999998</v>
      </c>
      <c r="I24" s="82">
        <f t="shared" si="4"/>
        <v>0</v>
      </c>
      <c r="J24" s="82">
        <f t="shared" si="4"/>
        <v>0</v>
      </c>
      <c r="K24" s="82">
        <f t="shared" si="4"/>
        <v>60.9</v>
      </c>
      <c r="L24" s="82">
        <f t="shared" ref="L24:M24" si="5">L15*$B$24/3</f>
        <v>60.9</v>
      </c>
      <c r="M24" s="82">
        <f t="shared" si="5"/>
        <v>60.9</v>
      </c>
    </row>
    <row r="25" spans="1:13" x14ac:dyDescent="0.25">
      <c r="A25" s="77" t="s">
        <v>11</v>
      </c>
      <c r="B25" s="24">
        <f>F8</f>
        <v>90.399999999999991</v>
      </c>
      <c r="C25" s="82">
        <f t="shared" ref="C25:K25" si="6">C16*$B$25/3</f>
        <v>60.266666666666659</v>
      </c>
      <c r="D25" s="82">
        <f t="shared" si="6"/>
        <v>0</v>
      </c>
      <c r="E25" s="82">
        <f t="shared" si="6"/>
        <v>60.266666666666659</v>
      </c>
      <c r="F25" s="82">
        <f t="shared" si="6"/>
        <v>60.266666666666659</v>
      </c>
      <c r="G25" s="82">
        <f t="shared" si="6"/>
        <v>30.133333333333329</v>
      </c>
      <c r="H25" s="82">
        <f t="shared" si="6"/>
        <v>0</v>
      </c>
      <c r="I25" s="82">
        <f t="shared" si="6"/>
        <v>30.133333333333329</v>
      </c>
      <c r="J25" s="82">
        <f t="shared" si="6"/>
        <v>60.266666666666659</v>
      </c>
      <c r="K25" s="82">
        <f t="shared" si="6"/>
        <v>90.399999999999991</v>
      </c>
      <c r="L25" s="82">
        <f t="shared" ref="L25:M25" si="7">L16*$B$25/3</f>
        <v>90.399999999999991</v>
      </c>
      <c r="M25" s="82">
        <f t="shared" si="7"/>
        <v>90.399999999999991</v>
      </c>
    </row>
    <row r="26" spans="1:13" x14ac:dyDescent="0.25">
      <c r="A26" s="77" t="s">
        <v>30</v>
      </c>
      <c r="B26" s="83"/>
      <c r="C26" s="84">
        <f t="shared" ref="C26:M26" si="8">AVERAGE(C22:C25)</f>
        <v>52.204166666666659</v>
      </c>
      <c r="D26" s="84">
        <f t="shared" si="8"/>
        <v>44.735416666666659</v>
      </c>
      <c r="E26" s="84">
        <f t="shared" si="8"/>
        <v>37.724999999999994</v>
      </c>
      <c r="F26" s="84">
        <f t="shared" si="8"/>
        <v>52.204166666666659</v>
      </c>
      <c r="G26" s="84">
        <f t="shared" si="8"/>
        <v>45.014583333333327</v>
      </c>
      <c r="H26" s="84">
        <f t="shared" si="8"/>
        <v>37.689583333333331</v>
      </c>
      <c r="I26" s="84">
        <f t="shared" si="8"/>
        <v>37.237499999999997</v>
      </c>
      <c r="J26" s="84">
        <f t="shared" si="8"/>
        <v>37.337499999999999</v>
      </c>
      <c r="K26" s="84">
        <f t="shared" si="8"/>
        <v>52.662499999999994</v>
      </c>
      <c r="L26" s="84">
        <f t="shared" si="8"/>
        <v>45.258333333333326</v>
      </c>
      <c r="M26" s="84">
        <f t="shared" si="8"/>
        <v>52.662499999999994</v>
      </c>
    </row>
    <row r="27" spans="1:13" x14ac:dyDescent="0.25">
      <c r="B27" s="40"/>
      <c r="C27" s="40"/>
      <c r="D27" s="40"/>
      <c r="E27" s="40"/>
      <c r="F27" s="40"/>
      <c r="G27" s="40"/>
    </row>
    <row r="28" spans="1:13" x14ac:dyDescent="0.25">
      <c r="D28" s="40"/>
      <c r="E28" s="6"/>
      <c r="F28" s="6"/>
      <c r="G28" s="6"/>
      <c r="H28" s="6"/>
      <c r="I28" s="6"/>
    </row>
    <row r="29" spans="1:13" x14ac:dyDescent="0.25">
      <c r="D29" s="40"/>
      <c r="E29" s="40"/>
      <c r="F29" s="40"/>
      <c r="G29" s="40"/>
    </row>
  </sheetData>
  <mergeCells count="14">
    <mergeCell ref="A1:L1"/>
    <mergeCell ref="L20:L21"/>
    <mergeCell ref="M20:M21"/>
    <mergeCell ref="H20:H21"/>
    <mergeCell ref="I20:I21"/>
    <mergeCell ref="J20:J21"/>
    <mergeCell ref="K20:K21"/>
    <mergeCell ref="A21:B21"/>
    <mergeCell ref="A20:B20"/>
    <mergeCell ref="C20:C21"/>
    <mergeCell ref="D20:D21"/>
    <mergeCell ref="E20:E21"/>
    <mergeCell ref="F20:F21"/>
    <mergeCell ref="G20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topLeftCell="A26" zoomScale="80" zoomScaleNormal="80" workbookViewId="0">
      <selection activeCell="O193" sqref="O15:O193"/>
    </sheetView>
  </sheetViews>
  <sheetFormatPr defaultRowHeight="15" x14ac:dyDescent="0.25"/>
  <cols>
    <col min="1" max="1" width="25.42578125" style="1" customWidth="1"/>
    <col min="2" max="2" width="41.140625" style="1" bestFit="1" customWidth="1"/>
    <col min="3" max="14" width="8.5703125" style="2" customWidth="1"/>
    <col min="15" max="15" width="15.7109375" style="41" bestFit="1" customWidth="1"/>
    <col min="16" max="16" width="24.42578125" style="2" bestFit="1" customWidth="1"/>
    <col min="17" max="16384" width="9.140625" style="41"/>
  </cols>
  <sheetData>
    <row r="1" spans="1:16" ht="18.75" customHeight="1" x14ac:dyDescent="0.3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5" customHeight="1" x14ac:dyDescent="0.3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5" customHeight="1" x14ac:dyDescent="0.3">
      <c r="A3" s="132" t="s">
        <v>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5" customHeight="1" x14ac:dyDescent="0.3">
      <c r="A4" s="133" t="s">
        <v>57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15" customHeight="1" x14ac:dyDescent="0.3">
      <c r="A5" s="132" t="s">
        <v>44</v>
      </c>
      <c r="B5" s="132"/>
      <c r="C5" s="132" t="s">
        <v>431</v>
      </c>
      <c r="D5" s="132"/>
      <c r="E5" s="132"/>
      <c r="F5" s="132"/>
      <c r="G5" s="132"/>
      <c r="H5" s="70"/>
      <c r="I5" s="132" t="s">
        <v>47</v>
      </c>
      <c r="J5" s="132"/>
      <c r="K5" s="132"/>
      <c r="L5" s="132" t="s">
        <v>66</v>
      </c>
      <c r="M5" s="132"/>
      <c r="N5" s="132" t="s">
        <v>45</v>
      </c>
      <c r="O5" s="132"/>
      <c r="P5" s="70">
        <v>1.4</v>
      </c>
    </row>
    <row r="6" spans="1:16" ht="37.5" x14ac:dyDescent="0.3">
      <c r="A6" s="127" t="s">
        <v>56</v>
      </c>
      <c r="B6" s="70"/>
      <c r="C6" s="134" t="s">
        <v>438</v>
      </c>
      <c r="D6" s="134"/>
      <c r="E6" s="134"/>
      <c r="F6" s="134"/>
      <c r="G6" s="134"/>
      <c r="H6" s="132" t="s">
        <v>46</v>
      </c>
      <c r="I6" s="132"/>
      <c r="J6" s="132"/>
      <c r="K6" s="132"/>
      <c r="L6" s="132"/>
      <c r="M6" s="132" t="s">
        <v>440</v>
      </c>
      <c r="N6" s="132"/>
      <c r="O6" s="132"/>
      <c r="P6" s="132"/>
    </row>
    <row r="7" spans="1:16" x14ac:dyDescent="0.25">
      <c r="A7" s="71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72"/>
    </row>
    <row r="8" spans="1:16" ht="25.5" customHeight="1" x14ac:dyDescent="0.3">
      <c r="A8" s="65"/>
      <c r="B8" s="65"/>
      <c r="C8" s="135" t="s">
        <v>439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66"/>
      <c r="P8" s="87"/>
    </row>
    <row r="9" spans="1:16" ht="18.75" x14ac:dyDescent="0.3">
      <c r="A9" s="68"/>
      <c r="B9" s="68"/>
      <c r="C9" s="131" t="s">
        <v>65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66"/>
      <c r="P9" s="87"/>
    </row>
    <row r="10" spans="1:16" ht="18.75" x14ac:dyDescent="0.3">
      <c r="A10" s="138"/>
      <c r="B10" s="139"/>
      <c r="C10" s="140" t="s">
        <v>37</v>
      </c>
      <c r="D10" s="141"/>
      <c r="E10" s="141"/>
      <c r="F10" s="141"/>
      <c r="G10" s="141"/>
      <c r="H10" s="141"/>
      <c r="I10" s="142"/>
      <c r="J10" s="140" t="s">
        <v>38</v>
      </c>
      <c r="K10" s="141"/>
      <c r="L10" s="141"/>
      <c r="M10" s="142"/>
      <c r="N10" s="69" t="s">
        <v>39</v>
      </c>
      <c r="O10" s="78"/>
      <c r="P10" s="67"/>
    </row>
    <row r="11" spans="1:16" s="13" customFormat="1" ht="15.75" x14ac:dyDescent="0.25">
      <c r="A11" s="143" t="s">
        <v>20</v>
      </c>
      <c r="B11" s="144"/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 t="s">
        <v>40</v>
      </c>
      <c r="P11" s="46" t="s">
        <v>36</v>
      </c>
    </row>
    <row r="12" spans="1:16" s="13" customFormat="1" ht="15.75" x14ac:dyDescent="0.25">
      <c r="A12" s="145" t="s">
        <v>21</v>
      </c>
      <c r="B12" s="146"/>
      <c r="C12" s="22" t="s">
        <v>0</v>
      </c>
      <c r="D12" s="22" t="s">
        <v>3</v>
      </c>
      <c r="E12" s="22" t="s">
        <v>2</v>
      </c>
      <c r="F12" s="22" t="s">
        <v>2</v>
      </c>
      <c r="G12" s="22" t="s">
        <v>1</v>
      </c>
      <c r="H12" s="22" t="s">
        <v>0</v>
      </c>
      <c r="I12" s="22" t="s">
        <v>3</v>
      </c>
      <c r="J12" s="22" t="s">
        <v>2</v>
      </c>
      <c r="K12" s="22" t="s">
        <v>1</v>
      </c>
      <c r="L12" s="22" t="s">
        <v>1</v>
      </c>
      <c r="M12" s="22" t="s">
        <v>3</v>
      </c>
      <c r="N12" s="22" t="s">
        <v>2</v>
      </c>
      <c r="O12" s="46" t="s">
        <v>19</v>
      </c>
      <c r="P12" s="46" t="s">
        <v>19</v>
      </c>
    </row>
    <row r="13" spans="1:16" s="13" customFormat="1" ht="15.75" x14ac:dyDescent="0.25">
      <c r="A13" s="143" t="s">
        <v>22</v>
      </c>
      <c r="B13" s="144"/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10</v>
      </c>
      <c r="K13" s="46">
        <v>10</v>
      </c>
      <c r="L13" s="46">
        <v>10</v>
      </c>
      <c r="M13" s="46">
        <v>10</v>
      </c>
      <c r="N13" s="46">
        <v>15</v>
      </c>
      <c r="O13" s="46">
        <v>70</v>
      </c>
      <c r="P13" s="46">
        <v>70</v>
      </c>
    </row>
    <row r="14" spans="1:16" s="13" customFormat="1" ht="22.5" customHeight="1" x14ac:dyDescent="0.25">
      <c r="A14" s="30" t="s">
        <v>54</v>
      </c>
      <c r="B14" s="30" t="s">
        <v>55</v>
      </c>
      <c r="C14" s="31">
        <f>C13*0.64</f>
        <v>3.2</v>
      </c>
      <c r="D14" s="31">
        <f t="shared" ref="D14:N14" si="0">D13*0.64</f>
        <v>3.2</v>
      </c>
      <c r="E14" s="31">
        <f t="shared" si="0"/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6.4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9.6</v>
      </c>
      <c r="O14" s="32">
        <f>O13*0.357142</f>
        <v>24.999940000000002</v>
      </c>
      <c r="P14" s="33"/>
    </row>
    <row r="15" spans="1:16" s="13" customFormat="1" ht="15.75" x14ac:dyDescent="0.25">
      <c r="A15" s="88" t="str">
        <f>'1.1'!A15</f>
        <v>MB197601</v>
      </c>
      <c r="B15" s="118" t="str">
        <f>'1.1'!B15</f>
        <v>AAKANKSHA RAO BS</v>
      </c>
      <c r="C15" s="23"/>
      <c r="D15" s="23">
        <v>3</v>
      </c>
      <c r="E15" s="23">
        <v>4</v>
      </c>
      <c r="F15" s="23">
        <v>4</v>
      </c>
      <c r="G15" s="23">
        <v>5</v>
      </c>
      <c r="H15" s="23">
        <v>2</v>
      </c>
      <c r="I15" s="23"/>
      <c r="J15" s="23">
        <v>7</v>
      </c>
      <c r="K15" s="23">
        <v>6</v>
      </c>
      <c r="L15" s="23">
        <v>8</v>
      </c>
      <c r="M15" s="23"/>
      <c r="N15" s="23">
        <v>12</v>
      </c>
      <c r="O15" s="119">
        <v>46</v>
      </c>
      <c r="P15" s="26">
        <f>SUM(C15:N15)</f>
        <v>51</v>
      </c>
    </row>
    <row r="16" spans="1:16" s="13" customFormat="1" ht="15.75" x14ac:dyDescent="0.25">
      <c r="A16" s="88" t="str">
        <f>'1.1'!A16</f>
        <v>MB197602</v>
      </c>
      <c r="B16" s="118" t="str">
        <f>'1.1'!B16</f>
        <v>ABHAY PAI</v>
      </c>
      <c r="C16" s="23"/>
      <c r="D16" s="23">
        <v>3</v>
      </c>
      <c r="E16" s="23"/>
      <c r="F16" s="23">
        <v>5</v>
      </c>
      <c r="G16" s="23">
        <v>4</v>
      </c>
      <c r="H16" s="23">
        <v>5</v>
      </c>
      <c r="I16" s="23">
        <v>2</v>
      </c>
      <c r="J16" s="23">
        <v>5</v>
      </c>
      <c r="K16" s="23">
        <v>6</v>
      </c>
      <c r="L16" s="23">
        <v>9</v>
      </c>
      <c r="M16" s="23"/>
      <c r="N16" s="23">
        <v>10</v>
      </c>
      <c r="O16" s="119">
        <v>51</v>
      </c>
      <c r="P16" s="26">
        <f t="shared" ref="P16:P79" si="1">SUM(C16:N16)</f>
        <v>49</v>
      </c>
    </row>
    <row r="17" spans="1:16" s="13" customFormat="1" ht="15.75" x14ac:dyDescent="0.25">
      <c r="A17" s="88" t="str">
        <f>'1.1'!A17</f>
        <v>MB197603</v>
      </c>
      <c r="B17" s="118" t="str">
        <f>'1.1'!B17</f>
        <v>ABHISHEK HATTI</v>
      </c>
      <c r="C17" s="23">
        <v>2</v>
      </c>
      <c r="D17" s="23">
        <v>2</v>
      </c>
      <c r="E17" s="23">
        <v>2</v>
      </c>
      <c r="F17" s="23"/>
      <c r="G17" s="23"/>
      <c r="H17" s="23">
        <v>5</v>
      </c>
      <c r="I17" s="23">
        <v>3</v>
      </c>
      <c r="J17" s="23">
        <v>9</v>
      </c>
      <c r="K17" s="23">
        <v>8</v>
      </c>
      <c r="L17" s="23"/>
      <c r="M17" s="23">
        <v>9</v>
      </c>
      <c r="N17" s="23">
        <v>13</v>
      </c>
      <c r="O17" s="119">
        <v>51</v>
      </c>
      <c r="P17" s="26">
        <f t="shared" si="1"/>
        <v>53</v>
      </c>
    </row>
    <row r="18" spans="1:16" s="13" customFormat="1" ht="15.75" x14ac:dyDescent="0.25">
      <c r="A18" s="88" t="str">
        <f>'1.1'!A18</f>
        <v>MB197604</v>
      </c>
      <c r="B18" s="118" t="str">
        <f>'1.1'!B18</f>
        <v>ABHISHEK JAGADISH JOSHI</v>
      </c>
      <c r="C18" s="23">
        <v>2</v>
      </c>
      <c r="D18" s="23">
        <v>4</v>
      </c>
      <c r="E18" s="23">
        <v>2</v>
      </c>
      <c r="F18" s="23">
        <v>4</v>
      </c>
      <c r="G18" s="23">
        <v>4</v>
      </c>
      <c r="H18" s="23">
        <v>5</v>
      </c>
      <c r="I18" s="23">
        <v>3</v>
      </c>
      <c r="J18" s="23">
        <v>6</v>
      </c>
      <c r="K18" s="23">
        <v>9</v>
      </c>
      <c r="L18" s="23"/>
      <c r="M18" s="23">
        <v>9</v>
      </c>
      <c r="N18" s="23">
        <v>14</v>
      </c>
      <c r="O18" s="119">
        <v>57</v>
      </c>
      <c r="P18" s="26">
        <f t="shared" si="1"/>
        <v>62</v>
      </c>
    </row>
    <row r="19" spans="1:16" s="13" customFormat="1" ht="15.75" x14ac:dyDescent="0.25">
      <c r="A19" s="88" t="str">
        <f>'1.1'!A19</f>
        <v>MB197605</v>
      </c>
      <c r="B19" s="118" t="str">
        <f>'1.1'!B19</f>
        <v>ABHISHEK VIJAYKUMAR LAKKUNDI</v>
      </c>
      <c r="C19" s="23">
        <v>3</v>
      </c>
      <c r="D19" s="23"/>
      <c r="E19" s="23"/>
      <c r="F19" s="23">
        <v>4</v>
      </c>
      <c r="G19" s="23">
        <v>4</v>
      </c>
      <c r="H19" s="23"/>
      <c r="I19" s="23">
        <v>2</v>
      </c>
      <c r="J19" s="23">
        <v>6</v>
      </c>
      <c r="K19" s="23">
        <v>8</v>
      </c>
      <c r="L19" s="23"/>
      <c r="M19" s="23">
        <v>8</v>
      </c>
      <c r="N19" s="23">
        <v>14</v>
      </c>
      <c r="O19" s="119">
        <v>40</v>
      </c>
      <c r="P19" s="26">
        <f t="shared" si="1"/>
        <v>49</v>
      </c>
    </row>
    <row r="20" spans="1:16" s="13" customFormat="1" ht="15.75" x14ac:dyDescent="0.25">
      <c r="A20" s="88" t="str">
        <f>'1.1'!A20</f>
        <v>MB197606</v>
      </c>
      <c r="B20" s="118" t="str">
        <f>'1.1'!B20</f>
        <v>AISHWARYA RK</v>
      </c>
      <c r="C20" s="23">
        <v>2</v>
      </c>
      <c r="D20" s="23"/>
      <c r="E20" s="23">
        <v>5</v>
      </c>
      <c r="F20" s="23">
        <v>3</v>
      </c>
      <c r="G20" s="23"/>
      <c r="H20" s="23">
        <v>3</v>
      </c>
      <c r="I20" s="23">
        <v>3</v>
      </c>
      <c r="J20" s="23"/>
      <c r="K20" s="23"/>
      <c r="L20" s="23">
        <v>7</v>
      </c>
      <c r="M20" s="23">
        <v>8</v>
      </c>
      <c r="N20" s="23">
        <v>12</v>
      </c>
      <c r="O20" s="119">
        <v>57</v>
      </c>
      <c r="P20" s="26">
        <f t="shared" si="1"/>
        <v>43</v>
      </c>
    </row>
    <row r="21" spans="1:16" s="13" customFormat="1" ht="15.75" x14ac:dyDescent="0.25">
      <c r="A21" s="88" t="str">
        <f>'1.1'!A21</f>
        <v>MB197607</v>
      </c>
      <c r="B21" s="118" t="str">
        <f>'1.1'!B21</f>
        <v>AKASH ROSARIO</v>
      </c>
      <c r="C21" s="23">
        <v>4</v>
      </c>
      <c r="D21" s="23">
        <v>3</v>
      </c>
      <c r="E21" s="23">
        <v>1</v>
      </c>
      <c r="F21" s="23">
        <v>3</v>
      </c>
      <c r="G21" s="23">
        <v>5</v>
      </c>
      <c r="H21" s="23">
        <v>1</v>
      </c>
      <c r="I21" s="23">
        <v>4</v>
      </c>
      <c r="J21" s="23">
        <v>7</v>
      </c>
      <c r="K21" s="23">
        <v>9</v>
      </c>
      <c r="L21" s="23"/>
      <c r="M21" s="23">
        <v>7</v>
      </c>
      <c r="N21" s="23">
        <v>14</v>
      </c>
      <c r="O21" s="119">
        <v>52</v>
      </c>
      <c r="P21" s="26">
        <f t="shared" si="1"/>
        <v>58</v>
      </c>
    </row>
    <row r="22" spans="1:16" s="13" customFormat="1" ht="15.75" x14ac:dyDescent="0.25">
      <c r="A22" s="88" t="str">
        <f>'1.1'!A22</f>
        <v>MB197608</v>
      </c>
      <c r="B22" s="118" t="str">
        <f>'1.1'!B22</f>
        <v>AKSHATHA BOPAIAH M</v>
      </c>
      <c r="C22" s="23">
        <v>4</v>
      </c>
      <c r="D22" s="23"/>
      <c r="E22" s="23"/>
      <c r="F22" s="23">
        <v>4</v>
      </c>
      <c r="G22" s="23">
        <v>1</v>
      </c>
      <c r="H22" s="23">
        <v>4</v>
      </c>
      <c r="I22" s="23">
        <v>5</v>
      </c>
      <c r="J22" s="23">
        <v>7</v>
      </c>
      <c r="K22" s="23"/>
      <c r="L22" s="23">
        <v>10</v>
      </c>
      <c r="M22" s="23">
        <v>10</v>
      </c>
      <c r="N22" s="23">
        <v>11</v>
      </c>
      <c r="O22" s="119">
        <v>55</v>
      </c>
      <c r="P22" s="26">
        <f t="shared" si="1"/>
        <v>56</v>
      </c>
    </row>
    <row r="23" spans="1:16" s="13" customFormat="1" ht="15.75" x14ac:dyDescent="0.25">
      <c r="A23" s="88" t="str">
        <f>'1.1'!A23</f>
        <v>MB197609</v>
      </c>
      <c r="B23" s="118" t="str">
        <f>'1.1'!B23</f>
        <v>AKSHATHA K M</v>
      </c>
      <c r="C23" s="23">
        <v>2</v>
      </c>
      <c r="D23" s="23"/>
      <c r="E23" s="23">
        <v>5</v>
      </c>
      <c r="F23" s="23">
        <v>4</v>
      </c>
      <c r="G23" s="23"/>
      <c r="H23" s="23">
        <v>3</v>
      </c>
      <c r="I23" s="23">
        <v>3</v>
      </c>
      <c r="J23" s="23">
        <v>9</v>
      </c>
      <c r="K23" s="23">
        <v>8</v>
      </c>
      <c r="L23" s="23">
        <v>9</v>
      </c>
      <c r="M23" s="23">
        <v>9</v>
      </c>
      <c r="N23" s="23">
        <v>13</v>
      </c>
      <c r="O23" s="119">
        <v>50</v>
      </c>
      <c r="P23" s="26">
        <f t="shared" si="1"/>
        <v>65</v>
      </c>
    </row>
    <row r="24" spans="1:16" s="13" customFormat="1" ht="15.75" x14ac:dyDescent="0.25">
      <c r="A24" s="88" t="str">
        <f>'1.1'!A24</f>
        <v>MB197610</v>
      </c>
      <c r="B24" s="118" t="str">
        <f>'1.1'!B24</f>
        <v>AKSHATHA M L</v>
      </c>
      <c r="C24" s="23">
        <v>5</v>
      </c>
      <c r="D24" s="23"/>
      <c r="E24" s="23">
        <v>5</v>
      </c>
      <c r="F24" s="23">
        <v>1</v>
      </c>
      <c r="G24" s="23"/>
      <c r="H24" s="23">
        <v>3</v>
      </c>
      <c r="I24" s="23">
        <v>5</v>
      </c>
      <c r="J24" s="23">
        <v>7</v>
      </c>
      <c r="K24" s="23"/>
      <c r="L24" s="23">
        <v>10</v>
      </c>
      <c r="M24" s="23">
        <v>8</v>
      </c>
      <c r="N24" s="23"/>
      <c r="O24" s="119">
        <v>46</v>
      </c>
      <c r="P24" s="26">
        <f t="shared" si="1"/>
        <v>44</v>
      </c>
    </row>
    <row r="25" spans="1:16" s="13" customFormat="1" ht="15.75" x14ac:dyDescent="0.25">
      <c r="A25" s="88" t="str">
        <f>'1.1'!A25</f>
        <v>MB197611</v>
      </c>
      <c r="B25" s="118" t="str">
        <f>'1.1'!B25</f>
        <v>AKSHAY KUMAR</v>
      </c>
      <c r="C25" s="23">
        <v>5</v>
      </c>
      <c r="D25" s="23">
        <v>2</v>
      </c>
      <c r="E25" s="23">
        <v>4</v>
      </c>
      <c r="F25" s="23">
        <v>1</v>
      </c>
      <c r="G25" s="23">
        <v>4</v>
      </c>
      <c r="H25" s="23">
        <v>5</v>
      </c>
      <c r="I25" s="23">
        <v>3</v>
      </c>
      <c r="J25" s="23">
        <v>7</v>
      </c>
      <c r="K25" s="23">
        <v>8</v>
      </c>
      <c r="L25" s="23">
        <v>9</v>
      </c>
      <c r="M25" s="23">
        <v>7</v>
      </c>
      <c r="N25" s="23">
        <v>11</v>
      </c>
      <c r="O25" s="119">
        <v>46</v>
      </c>
      <c r="P25" s="26">
        <f t="shared" si="1"/>
        <v>66</v>
      </c>
    </row>
    <row r="26" spans="1:16" s="13" customFormat="1" ht="15.75" x14ac:dyDescent="0.25">
      <c r="A26" s="88" t="str">
        <f>'1.1'!A26</f>
        <v>MB197612</v>
      </c>
      <c r="B26" s="118" t="str">
        <f>'1.1'!B26</f>
        <v>ALOK KRISHNA HEGDE</v>
      </c>
      <c r="C26" s="23">
        <v>5</v>
      </c>
      <c r="D26" s="23">
        <v>3</v>
      </c>
      <c r="E26" s="23">
        <v>3</v>
      </c>
      <c r="F26" s="23">
        <v>4</v>
      </c>
      <c r="G26" s="23">
        <v>1</v>
      </c>
      <c r="H26" s="23"/>
      <c r="I26" s="23"/>
      <c r="J26" s="23">
        <v>10</v>
      </c>
      <c r="K26" s="23"/>
      <c r="L26" s="23">
        <v>9</v>
      </c>
      <c r="M26" s="23">
        <v>8</v>
      </c>
      <c r="N26" s="23">
        <v>12</v>
      </c>
      <c r="O26" s="119">
        <v>46</v>
      </c>
      <c r="P26" s="26">
        <f t="shared" si="1"/>
        <v>55</v>
      </c>
    </row>
    <row r="27" spans="1:16" s="13" customFormat="1" ht="15.75" x14ac:dyDescent="0.25">
      <c r="A27" s="88" t="str">
        <f>'1.1'!A27</f>
        <v>MB197613</v>
      </c>
      <c r="B27" s="118" t="str">
        <f>'1.1'!B27</f>
        <v>AMOGH ASHOK NIMBARGI</v>
      </c>
      <c r="C27" s="23">
        <v>4</v>
      </c>
      <c r="D27" s="23"/>
      <c r="E27" s="23">
        <v>2</v>
      </c>
      <c r="F27" s="23">
        <v>4</v>
      </c>
      <c r="G27" s="23"/>
      <c r="H27" s="23">
        <v>3</v>
      </c>
      <c r="I27" s="23">
        <v>4</v>
      </c>
      <c r="J27" s="23"/>
      <c r="K27" s="23">
        <v>9</v>
      </c>
      <c r="L27" s="23">
        <v>7</v>
      </c>
      <c r="M27" s="23">
        <v>8</v>
      </c>
      <c r="N27" s="23">
        <v>11</v>
      </c>
      <c r="O27" s="119">
        <v>38</v>
      </c>
      <c r="P27" s="26">
        <f t="shared" si="1"/>
        <v>52</v>
      </c>
    </row>
    <row r="28" spans="1:16" s="13" customFormat="1" ht="15.75" x14ac:dyDescent="0.25">
      <c r="A28" s="88" t="str">
        <f>'1.1'!A28</f>
        <v>MB197614</v>
      </c>
      <c r="B28" s="118" t="str">
        <f>'1.1'!B28</f>
        <v>ANANT BAJPAI</v>
      </c>
      <c r="C28" s="23">
        <v>3</v>
      </c>
      <c r="D28" s="23"/>
      <c r="E28" s="23"/>
      <c r="F28" s="23">
        <v>4</v>
      </c>
      <c r="G28" s="23">
        <v>2</v>
      </c>
      <c r="H28" s="23">
        <v>3</v>
      </c>
      <c r="I28" s="23">
        <v>4</v>
      </c>
      <c r="J28" s="23">
        <v>9</v>
      </c>
      <c r="K28" s="23">
        <v>8</v>
      </c>
      <c r="L28" s="23"/>
      <c r="M28" s="23">
        <v>10</v>
      </c>
      <c r="N28" s="23"/>
      <c r="O28" s="119">
        <v>40</v>
      </c>
      <c r="P28" s="26">
        <f t="shared" si="1"/>
        <v>43</v>
      </c>
    </row>
    <row r="29" spans="1:16" s="13" customFormat="1" ht="15.75" x14ac:dyDescent="0.25">
      <c r="A29" s="88" t="str">
        <f>'1.1'!A29</f>
        <v>MB197615</v>
      </c>
      <c r="B29" s="118" t="str">
        <f>'1.1'!B29</f>
        <v>ANIRUDH YS</v>
      </c>
      <c r="C29" s="23">
        <v>5</v>
      </c>
      <c r="D29" s="23">
        <v>3</v>
      </c>
      <c r="E29" s="23"/>
      <c r="F29" s="23">
        <v>3</v>
      </c>
      <c r="G29" s="23"/>
      <c r="H29" s="23">
        <v>5</v>
      </c>
      <c r="I29" s="23">
        <v>4</v>
      </c>
      <c r="J29" s="23">
        <v>7</v>
      </c>
      <c r="K29" s="23"/>
      <c r="L29" s="23">
        <v>7</v>
      </c>
      <c r="M29" s="23">
        <v>9</v>
      </c>
      <c r="N29" s="23">
        <v>11</v>
      </c>
      <c r="O29" s="119">
        <v>35</v>
      </c>
      <c r="P29" s="26">
        <f t="shared" si="1"/>
        <v>54</v>
      </c>
    </row>
    <row r="30" spans="1:16" s="13" customFormat="1" ht="15.75" x14ac:dyDescent="0.25">
      <c r="A30" s="88" t="str">
        <f>'1.1'!A30</f>
        <v>MB197616</v>
      </c>
      <c r="B30" s="118" t="str">
        <f>'1.1'!B30</f>
        <v>ANJALI T M</v>
      </c>
      <c r="C30" s="23">
        <v>3</v>
      </c>
      <c r="D30" s="23">
        <v>1</v>
      </c>
      <c r="E30" s="23">
        <v>1</v>
      </c>
      <c r="F30" s="23">
        <v>3</v>
      </c>
      <c r="G30" s="23">
        <v>2</v>
      </c>
      <c r="H30" s="23">
        <v>2</v>
      </c>
      <c r="I30" s="23">
        <v>3</v>
      </c>
      <c r="J30" s="23">
        <v>9</v>
      </c>
      <c r="K30" s="23"/>
      <c r="L30" s="23">
        <v>7</v>
      </c>
      <c r="M30" s="23">
        <v>8</v>
      </c>
      <c r="N30" s="23">
        <v>13</v>
      </c>
      <c r="O30" s="119">
        <v>58</v>
      </c>
      <c r="P30" s="26">
        <f t="shared" si="1"/>
        <v>52</v>
      </c>
    </row>
    <row r="31" spans="1:16" s="13" customFormat="1" ht="15.75" x14ac:dyDescent="0.25">
      <c r="A31" s="88" t="str">
        <f>'1.1'!A31</f>
        <v>MB197617</v>
      </c>
      <c r="B31" s="118" t="str">
        <f>'1.1'!B31</f>
        <v>ARCHANA V</v>
      </c>
      <c r="C31" s="23"/>
      <c r="D31" s="23">
        <v>1</v>
      </c>
      <c r="E31" s="23">
        <v>3</v>
      </c>
      <c r="F31" s="23"/>
      <c r="G31" s="23">
        <v>2</v>
      </c>
      <c r="H31" s="23">
        <v>4</v>
      </c>
      <c r="I31" s="23">
        <v>4</v>
      </c>
      <c r="J31" s="23">
        <v>8</v>
      </c>
      <c r="K31" s="23">
        <v>8</v>
      </c>
      <c r="L31" s="23"/>
      <c r="M31" s="23">
        <v>8</v>
      </c>
      <c r="N31" s="23">
        <v>13</v>
      </c>
      <c r="O31" s="119">
        <v>49</v>
      </c>
      <c r="P31" s="26">
        <f t="shared" si="1"/>
        <v>51</v>
      </c>
    </row>
    <row r="32" spans="1:16" s="13" customFormat="1" ht="15.75" x14ac:dyDescent="0.25">
      <c r="A32" s="88" t="str">
        <f>'1.1'!A32</f>
        <v>MB197618</v>
      </c>
      <c r="B32" s="118" t="str">
        <f>'1.1'!B32</f>
        <v>ARUN RAVEENDRA BHAT</v>
      </c>
      <c r="C32" s="23">
        <v>4</v>
      </c>
      <c r="D32" s="23"/>
      <c r="E32" s="23"/>
      <c r="F32" s="23">
        <v>2</v>
      </c>
      <c r="G32" s="23">
        <v>5</v>
      </c>
      <c r="H32" s="23">
        <v>4</v>
      </c>
      <c r="I32" s="23">
        <v>2</v>
      </c>
      <c r="J32" s="23">
        <v>8</v>
      </c>
      <c r="K32" s="23">
        <v>7</v>
      </c>
      <c r="L32" s="23"/>
      <c r="M32" s="23">
        <v>8</v>
      </c>
      <c r="N32" s="23">
        <v>14</v>
      </c>
      <c r="O32" s="119">
        <v>49</v>
      </c>
      <c r="P32" s="26">
        <f t="shared" si="1"/>
        <v>54</v>
      </c>
    </row>
    <row r="33" spans="1:16" s="13" customFormat="1" ht="15.75" x14ac:dyDescent="0.25">
      <c r="A33" s="88" t="str">
        <f>'1.1'!A33</f>
        <v>MB197619</v>
      </c>
      <c r="B33" s="118" t="str">
        <f>'1.1'!B33</f>
        <v>ASHWATHI S</v>
      </c>
      <c r="C33" s="23"/>
      <c r="D33" s="23">
        <v>4</v>
      </c>
      <c r="E33" s="23">
        <v>3</v>
      </c>
      <c r="F33" s="23">
        <v>5</v>
      </c>
      <c r="G33" s="23">
        <v>5</v>
      </c>
      <c r="H33" s="23">
        <v>3</v>
      </c>
      <c r="I33" s="23">
        <v>5</v>
      </c>
      <c r="J33" s="23">
        <v>8</v>
      </c>
      <c r="K33" s="23"/>
      <c r="L33" s="23">
        <v>9</v>
      </c>
      <c r="M33" s="23">
        <v>10</v>
      </c>
      <c r="N33" s="23">
        <v>14</v>
      </c>
      <c r="O33" s="119">
        <v>42</v>
      </c>
      <c r="P33" s="26">
        <f t="shared" si="1"/>
        <v>66</v>
      </c>
    </row>
    <row r="34" spans="1:16" s="13" customFormat="1" ht="15.75" x14ac:dyDescent="0.25">
      <c r="A34" s="88" t="str">
        <f>'1.1'!A34</f>
        <v>MB197620</v>
      </c>
      <c r="B34" s="118" t="str">
        <f>'1.1'!B34</f>
        <v>ATHRI D A</v>
      </c>
      <c r="C34" s="23"/>
      <c r="D34" s="23"/>
      <c r="E34" s="23">
        <v>4</v>
      </c>
      <c r="F34" s="23">
        <v>3</v>
      </c>
      <c r="G34" s="23">
        <v>5</v>
      </c>
      <c r="H34" s="23">
        <v>4</v>
      </c>
      <c r="I34" s="23">
        <v>2</v>
      </c>
      <c r="J34" s="23">
        <v>9</v>
      </c>
      <c r="K34" s="23">
        <v>9</v>
      </c>
      <c r="L34" s="23"/>
      <c r="M34" s="23">
        <v>7</v>
      </c>
      <c r="N34" s="23">
        <v>12</v>
      </c>
      <c r="O34" s="119">
        <v>45</v>
      </c>
      <c r="P34" s="26">
        <f t="shared" si="1"/>
        <v>55</v>
      </c>
    </row>
    <row r="35" spans="1:16" s="13" customFormat="1" ht="15.75" x14ac:dyDescent="0.25">
      <c r="A35" s="88" t="str">
        <f>'1.1'!A35</f>
        <v>MB197621</v>
      </c>
      <c r="B35" s="118" t="str">
        <f>'1.1'!B35</f>
        <v>AYUSHI ANAND</v>
      </c>
      <c r="C35" s="23">
        <v>3</v>
      </c>
      <c r="D35" s="23"/>
      <c r="E35" s="23">
        <v>4</v>
      </c>
      <c r="F35" s="23"/>
      <c r="G35" s="23">
        <v>2</v>
      </c>
      <c r="H35" s="23">
        <v>4</v>
      </c>
      <c r="I35" s="23">
        <v>1</v>
      </c>
      <c r="J35" s="23"/>
      <c r="K35" s="23">
        <v>7</v>
      </c>
      <c r="L35" s="23">
        <v>8</v>
      </c>
      <c r="M35" s="23">
        <v>9</v>
      </c>
      <c r="N35" s="23">
        <v>6</v>
      </c>
      <c r="O35" s="119">
        <v>46</v>
      </c>
      <c r="P35" s="26">
        <f t="shared" si="1"/>
        <v>44</v>
      </c>
    </row>
    <row r="36" spans="1:16" s="13" customFormat="1" ht="15.75" x14ac:dyDescent="0.25">
      <c r="A36" s="88" t="str">
        <f>'1.1'!A36</f>
        <v>MB197622</v>
      </c>
      <c r="B36" s="118" t="str">
        <f>'1.1'!B36</f>
        <v>B VASAVI</v>
      </c>
      <c r="C36" s="23">
        <v>2</v>
      </c>
      <c r="D36" s="23">
        <v>4</v>
      </c>
      <c r="E36" s="23">
        <v>3</v>
      </c>
      <c r="F36" s="23">
        <v>2</v>
      </c>
      <c r="G36" s="23"/>
      <c r="H36" s="23"/>
      <c r="I36" s="23">
        <v>2</v>
      </c>
      <c r="J36" s="23">
        <v>9</v>
      </c>
      <c r="K36" s="23">
        <v>7</v>
      </c>
      <c r="L36" s="23"/>
      <c r="M36" s="23">
        <v>8</v>
      </c>
      <c r="N36" s="23">
        <v>13</v>
      </c>
      <c r="O36" s="119">
        <v>40</v>
      </c>
      <c r="P36" s="26">
        <f t="shared" si="1"/>
        <v>50</v>
      </c>
    </row>
    <row r="37" spans="1:16" s="13" customFormat="1" ht="15.75" x14ac:dyDescent="0.25">
      <c r="A37" s="88" t="str">
        <f>'1.1'!A37</f>
        <v>MB197623</v>
      </c>
      <c r="B37" s="118" t="str">
        <f>'1.1'!B37</f>
        <v>BALACHANDRA ADIGA</v>
      </c>
      <c r="C37" s="23">
        <v>5</v>
      </c>
      <c r="D37" s="23">
        <v>2</v>
      </c>
      <c r="E37" s="23">
        <v>5</v>
      </c>
      <c r="F37" s="23"/>
      <c r="G37" s="23"/>
      <c r="H37" s="23"/>
      <c r="I37" s="23">
        <v>3</v>
      </c>
      <c r="J37" s="23">
        <v>7</v>
      </c>
      <c r="K37" s="23">
        <v>7</v>
      </c>
      <c r="L37" s="23">
        <v>7</v>
      </c>
      <c r="M37" s="23"/>
      <c r="N37" s="23">
        <v>12</v>
      </c>
      <c r="O37" s="119">
        <v>46</v>
      </c>
      <c r="P37" s="26">
        <f t="shared" si="1"/>
        <v>48</v>
      </c>
    </row>
    <row r="38" spans="1:16" s="13" customFormat="1" ht="15.75" x14ac:dyDescent="0.25">
      <c r="A38" s="88" t="str">
        <f>'1.1'!A38</f>
        <v>MB197624</v>
      </c>
      <c r="B38" s="118" t="str">
        <f>'1.1'!B38</f>
        <v>BALAJI RAJ V T</v>
      </c>
      <c r="C38" s="23"/>
      <c r="D38" s="23">
        <v>5</v>
      </c>
      <c r="E38" s="23"/>
      <c r="F38" s="23"/>
      <c r="G38" s="23">
        <v>4</v>
      </c>
      <c r="H38" s="23">
        <v>4</v>
      </c>
      <c r="I38" s="23">
        <v>3</v>
      </c>
      <c r="J38" s="23">
        <v>8</v>
      </c>
      <c r="K38" s="23">
        <v>9</v>
      </c>
      <c r="L38" s="23">
        <v>8</v>
      </c>
      <c r="M38" s="23"/>
      <c r="N38" s="23">
        <v>11</v>
      </c>
      <c r="O38" s="119">
        <v>55</v>
      </c>
      <c r="P38" s="26">
        <f t="shared" si="1"/>
        <v>52</v>
      </c>
    </row>
    <row r="39" spans="1:16" s="13" customFormat="1" ht="15.75" x14ac:dyDescent="0.25">
      <c r="A39" s="88" t="str">
        <f>'1.1'!A39</f>
        <v>MB197625</v>
      </c>
      <c r="B39" s="118" t="str">
        <f>'1.1'!B39</f>
        <v>BHARATH GOWDA M R</v>
      </c>
      <c r="C39" s="23"/>
      <c r="D39" s="23">
        <v>1</v>
      </c>
      <c r="E39" s="23">
        <v>3</v>
      </c>
      <c r="F39" s="23"/>
      <c r="G39" s="23">
        <v>2</v>
      </c>
      <c r="H39" s="23">
        <v>5</v>
      </c>
      <c r="I39" s="23">
        <v>2</v>
      </c>
      <c r="J39" s="23">
        <v>7</v>
      </c>
      <c r="K39" s="23"/>
      <c r="L39" s="23">
        <v>6</v>
      </c>
      <c r="M39" s="23">
        <v>10</v>
      </c>
      <c r="N39" s="23">
        <v>14</v>
      </c>
      <c r="O39" s="119">
        <v>46</v>
      </c>
      <c r="P39" s="26">
        <f t="shared" si="1"/>
        <v>50</v>
      </c>
    </row>
    <row r="40" spans="1:16" s="13" customFormat="1" ht="15.75" x14ac:dyDescent="0.25">
      <c r="A40" s="88" t="str">
        <f>'1.1'!A40</f>
        <v>MB197626</v>
      </c>
      <c r="B40" s="118" t="str">
        <f>'1.1'!B40</f>
        <v>BHARATH KIRAN D V</v>
      </c>
      <c r="C40" s="23">
        <v>2</v>
      </c>
      <c r="D40" s="23">
        <v>3</v>
      </c>
      <c r="E40" s="23">
        <v>1</v>
      </c>
      <c r="F40" s="23">
        <v>5</v>
      </c>
      <c r="G40" s="23"/>
      <c r="H40" s="23"/>
      <c r="I40" s="23"/>
      <c r="J40" s="23">
        <v>8</v>
      </c>
      <c r="K40" s="23">
        <v>7</v>
      </c>
      <c r="L40" s="23"/>
      <c r="M40" s="23">
        <v>9</v>
      </c>
      <c r="N40" s="23">
        <v>11</v>
      </c>
      <c r="O40" s="119">
        <v>43</v>
      </c>
      <c r="P40" s="26">
        <f t="shared" si="1"/>
        <v>46</v>
      </c>
    </row>
    <row r="41" spans="1:16" s="13" customFormat="1" ht="15.75" x14ac:dyDescent="0.25">
      <c r="A41" s="88" t="str">
        <f>'1.1'!A41</f>
        <v>MB197627</v>
      </c>
      <c r="B41" s="118" t="str">
        <f>'1.1'!B41</f>
        <v>BHARATH P</v>
      </c>
      <c r="C41" s="23">
        <v>5</v>
      </c>
      <c r="D41" s="23"/>
      <c r="E41" s="23"/>
      <c r="F41" s="23"/>
      <c r="G41" s="23">
        <v>2</v>
      </c>
      <c r="H41" s="23">
        <v>5</v>
      </c>
      <c r="I41" s="23">
        <v>3</v>
      </c>
      <c r="J41" s="23">
        <v>8</v>
      </c>
      <c r="K41" s="23">
        <v>9</v>
      </c>
      <c r="L41" s="23">
        <v>7</v>
      </c>
      <c r="M41" s="23"/>
      <c r="N41" s="23">
        <v>14</v>
      </c>
      <c r="O41" s="119">
        <v>39</v>
      </c>
      <c r="P41" s="26">
        <f t="shared" si="1"/>
        <v>53</v>
      </c>
    </row>
    <row r="42" spans="1:16" s="13" customFormat="1" ht="15.75" x14ac:dyDescent="0.25">
      <c r="A42" s="88" t="str">
        <f>'1.1'!A42</f>
        <v>MB197628</v>
      </c>
      <c r="B42" s="118" t="str">
        <f>'1.1'!B42</f>
        <v>BHARGAVI</v>
      </c>
      <c r="C42" s="23">
        <v>2</v>
      </c>
      <c r="D42" s="23"/>
      <c r="E42" s="23"/>
      <c r="F42" s="23">
        <v>5</v>
      </c>
      <c r="G42" s="23">
        <v>3</v>
      </c>
      <c r="H42" s="23">
        <v>5</v>
      </c>
      <c r="I42" s="23">
        <v>1</v>
      </c>
      <c r="J42" s="23">
        <v>7</v>
      </c>
      <c r="K42" s="23">
        <v>7</v>
      </c>
      <c r="L42" s="23"/>
      <c r="M42" s="23">
        <v>8</v>
      </c>
      <c r="N42" s="23">
        <v>10</v>
      </c>
      <c r="O42" s="119">
        <v>54</v>
      </c>
      <c r="P42" s="26">
        <f t="shared" si="1"/>
        <v>48</v>
      </c>
    </row>
    <row r="43" spans="1:16" s="13" customFormat="1" ht="15.75" x14ac:dyDescent="0.25">
      <c r="A43" s="88" t="str">
        <f>'1.1'!A43</f>
        <v>MB197629</v>
      </c>
      <c r="B43" s="118" t="str">
        <f>'1.1'!B43</f>
        <v>BHUMIKA S J</v>
      </c>
      <c r="C43" s="23">
        <v>4</v>
      </c>
      <c r="D43" s="23">
        <v>1</v>
      </c>
      <c r="E43" s="23"/>
      <c r="F43" s="23"/>
      <c r="G43" s="23">
        <v>5</v>
      </c>
      <c r="H43" s="23"/>
      <c r="I43" s="23">
        <v>1</v>
      </c>
      <c r="J43" s="23">
        <v>8</v>
      </c>
      <c r="K43" s="23">
        <v>7</v>
      </c>
      <c r="L43" s="23">
        <v>8</v>
      </c>
      <c r="M43" s="23">
        <v>8</v>
      </c>
      <c r="N43" s="23">
        <v>11</v>
      </c>
      <c r="O43" s="119">
        <v>53</v>
      </c>
      <c r="P43" s="26">
        <f t="shared" si="1"/>
        <v>53</v>
      </c>
    </row>
    <row r="44" spans="1:16" s="13" customFormat="1" ht="15.75" x14ac:dyDescent="0.25">
      <c r="A44" s="88" t="str">
        <f>'1.1'!A44</f>
        <v>MB197630</v>
      </c>
      <c r="B44" s="118" t="str">
        <f>'1.1'!B44</f>
        <v>BINDU PRIYA</v>
      </c>
      <c r="C44" s="23">
        <v>4</v>
      </c>
      <c r="D44" s="23">
        <v>2</v>
      </c>
      <c r="E44" s="23">
        <v>1</v>
      </c>
      <c r="F44" s="23">
        <v>4</v>
      </c>
      <c r="G44" s="23">
        <v>4</v>
      </c>
      <c r="H44" s="23"/>
      <c r="I44" s="23"/>
      <c r="J44" s="23">
        <v>7</v>
      </c>
      <c r="K44" s="23">
        <v>7</v>
      </c>
      <c r="L44" s="23"/>
      <c r="M44" s="23">
        <v>7</v>
      </c>
      <c r="N44" s="23">
        <v>14</v>
      </c>
      <c r="O44" s="119">
        <v>55</v>
      </c>
      <c r="P44" s="26">
        <f t="shared" si="1"/>
        <v>50</v>
      </c>
    </row>
    <row r="45" spans="1:16" s="13" customFormat="1" ht="15.75" x14ac:dyDescent="0.25">
      <c r="A45" s="88" t="str">
        <f>'1.1'!A45</f>
        <v>MB197631</v>
      </c>
      <c r="B45" s="118" t="str">
        <f>'1.1'!B45</f>
        <v>C RAVIKUMAR</v>
      </c>
      <c r="C45" s="23">
        <v>2</v>
      </c>
      <c r="D45" s="23">
        <v>4</v>
      </c>
      <c r="E45" s="23">
        <v>4</v>
      </c>
      <c r="F45" s="23">
        <v>3</v>
      </c>
      <c r="G45" s="23">
        <v>1</v>
      </c>
      <c r="H45" s="23">
        <v>5</v>
      </c>
      <c r="I45" s="23">
        <v>2</v>
      </c>
      <c r="J45" s="23">
        <v>8</v>
      </c>
      <c r="K45" s="23"/>
      <c r="L45" s="23">
        <v>7</v>
      </c>
      <c r="M45" s="23">
        <v>9</v>
      </c>
      <c r="N45" s="23">
        <v>11</v>
      </c>
      <c r="O45" s="119">
        <v>42</v>
      </c>
      <c r="P45" s="26">
        <f t="shared" si="1"/>
        <v>56</v>
      </c>
    </row>
    <row r="46" spans="1:16" s="13" customFormat="1" ht="15.75" x14ac:dyDescent="0.25">
      <c r="A46" s="88" t="str">
        <f>'1.1'!A46</f>
        <v>MB197632</v>
      </c>
      <c r="B46" s="118" t="str">
        <f>'1.1'!B46</f>
        <v>CHAITRA HIREGOWDARA</v>
      </c>
      <c r="C46" s="23">
        <v>3</v>
      </c>
      <c r="D46" s="23">
        <v>2</v>
      </c>
      <c r="E46" s="23">
        <v>5</v>
      </c>
      <c r="F46" s="23">
        <v>4</v>
      </c>
      <c r="G46" s="23"/>
      <c r="H46" s="23"/>
      <c r="I46" s="23">
        <v>4</v>
      </c>
      <c r="J46" s="23"/>
      <c r="K46" s="23">
        <v>7</v>
      </c>
      <c r="L46" s="23">
        <v>7</v>
      </c>
      <c r="M46" s="23">
        <v>7</v>
      </c>
      <c r="N46" s="23">
        <v>11</v>
      </c>
      <c r="O46" s="119">
        <v>39</v>
      </c>
      <c r="P46" s="26">
        <f t="shared" si="1"/>
        <v>50</v>
      </c>
    </row>
    <row r="47" spans="1:16" s="13" customFormat="1" ht="15.75" x14ac:dyDescent="0.25">
      <c r="A47" s="88" t="str">
        <f>'1.1'!A47</f>
        <v>MB197633</v>
      </c>
      <c r="B47" s="118" t="str">
        <f>'1.1'!B47</f>
        <v>CHANDAN S</v>
      </c>
      <c r="C47" s="23">
        <v>2</v>
      </c>
      <c r="D47" s="23">
        <v>1</v>
      </c>
      <c r="E47" s="23">
        <v>5</v>
      </c>
      <c r="F47" s="23"/>
      <c r="G47" s="23">
        <v>1</v>
      </c>
      <c r="H47" s="23"/>
      <c r="I47" s="23">
        <v>5</v>
      </c>
      <c r="J47" s="23">
        <v>7</v>
      </c>
      <c r="K47" s="23">
        <v>7</v>
      </c>
      <c r="L47" s="23"/>
      <c r="M47" s="23">
        <v>8</v>
      </c>
      <c r="N47" s="23">
        <v>14</v>
      </c>
      <c r="O47" s="119">
        <v>33</v>
      </c>
      <c r="P47" s="26">
        <f t="shared" si="1"/>
        <v>50</v>
      </c>
    </row>
    <row r="48" spans="1:16" s="13" customFormat="1" ht="15.75" x14ac:dyDescent="0.25">
      <c r="A48" s="88" t="str">
        <f>'1.1'!A48</f>
        <v>MB197634</v>
      </c>
      <c r="B48" s="118" t="str">
        <f>'1.1'!B48</f>
        <v>CHERUKURI TRIVENI</v>
      </c>
      <c r="C48" s="23">
        <v>1</v>
      </c>
      <c r="D48" s="23"/>
      <c r="E48" s="23">
        <v>4</v>
      </c>
      <c r="F48" s="23"/>
      <c r="G48" s="23">
        <v>3</v>
      </c>
      <c r="H48" s="23"/>
      <c r="I48" s="23">
        <v>4</v>
      </c>
      <c r="J48" s="23">
        <v>8</v>
      </c>
      <c r="K48" s="23"/>
      <c r="L48" s="23">
        <v>8</v>
      </c>
      <c r="M48" s="23">
        <v>8</v>
      </c>
      <c r="N48" s="23">
        <v>8</v>
      </c>
      <c r="O48" s="119">
        <v>36</v>
      </c>
      <c r="P48" s="26">
        <f t="shared" si="1"/>
        <v>44</v>
      </c>
    </row>
    <row r="49" spans="1:16" s="13" customFormat="1" ht="15.75" x14ac:dyDescent="0.25">
      <c r="A49" s="88" t="str">
        <f>'1.1'!A49</f>
        <v>MB197635</v>
      </c>
      <c r="B49" s="118" t="str">
        <f>'1.1'!B49</f>
        <v>CHETAN VIJAY</v>
      </c>
      <c r="C49" s="23">
        <v>4</v>
      </c>
      <c r="D49" s="23"/>
      <c r="E49" s="23">
        <v>3</v>
      </c>
      <c r="F49" s="23"/>
      <c r="G49" s="23">
        <v>4</v>
      </c>
      <c r="H49" s="23"/>
      <c r="I49" s="23">
        <v>2</v>
      </c>
      <c r="J49" s="23">
        <v>8</v>
      </c>
      <c r="K49" s="23"/>
      <c r="L49" s="23">
        <v>8</v>
      </c>
      <c r="M49" s="23"/>
      <c r="N49" s="23">
        <v>14</v>
      </c>
      <c r="O49" s="119">
        <v>41</v>
      </c>
      <c r="P49" s="26">
        <f t="shared" si="1"/>
        <v>43</v>
      </c>
    </row>
    <row r="50" spans="1:16" s="13" customFormat="1" ht="15.75" x14ac:dyDescent="0.25">
      <c r="A50" s="88" t="str">
        <f>'1.1'!A50</f>
        <v>MB197636</v>
      </c>
      <c r="B50" s="118" t="str">
        <f>'1.1'!B50</f>
        <v>CHIRAAG M</v>
      </c>
      <c r="C50" s="23">
        <v>1</v>
      </c>
      <c r="D50" s="23">
        <v>3</v>
      </c>
      <c r="E50" s="23">
        <v>3</v>
      </c>
      <c r="F50" s="23"/>
      <c r="G50" s="23">
        <v>1</v>
      </c>
      <c r="H50" s="23"/>
      <c r="I50" s="23">
        <v>3</v>
      </c>
      <c r="J50" s="23">
        <v>7</v>
      </c>
      <c r="K50" s="23">
        <v>7</v>
      </c>
      <c r="L50" s="23"/>
      <c r="M50" s="23">
        <v>9</v>
      </c>
      <c r="N50" s="23"/>
      <c r="O50" s="119">
        <v>50</v>
      </c>
      <c r="P50" s="26">
        <f t="shared" si="1"/>
        <v>34</v>
      </c>
    </row>
    <row r="51" spans="1:16" s="13" customFormat="1" ht="15.75" x14ac:dyDescent="0.25">
      <c r="A51" s="88" t="str">
        <f>'1.1'!A51</f>
        <v>MB197637</v>
      </c>
      <c r="B51" s="118" t="str">
        <f>'1.1'!B51</f>
        <v>CLINTAN JOYAN ROCHE</v>
      </c>
      <c r="C51" s="23">
        <v>1</v>
      </c>
      <c r="D51" s="23"/>
      <c r="E51" s="23">
        <v>1</v>
      </c>
      <c r="F51" s="23">
        <v>4</v>
      </c>
      <c r="G51" s="23"/>
      <c r="H51" s="23">
        <v>3</v>
      </c>
      <c r="I51" s="23">
        <v>4</v>
      </c>
      <c r="J51" s="23">
        <v>7</v>
      </c>
      <c r="K51" s="23">
        <v>8</v>
      </c>
      <c r="L51" s="23">
        <v>7</v>
      </c>
      <c r="M51" s="23"/>
      <c r="N51" s="23">
        <v>12</v>
      </c>
      <c r="O51" s="119">
        <v>41</v>
      </c>
      <c r="P51" s="26">
        <f t="shared" si="1"/>
        <v>47</v>
      </c>
    </row>
    <row r="52" spans="1:16" s="13" customFormat="1" ht="15.75" x14ac:dyDescent="0.25">
      <c r="A52" s="88" t="str">
        <f>'1.1'!A52</f>
        <v>MB197638</v>
      </c>
      <c r="B52" s="118" t="str">
        <f>'1.1'!B52</f>
        <v>DARSHAN G</v>
      </c>
      <c r="C52" s="23">
        <v>2</v>
      </c>
      <c r="D52" s="23"/>
      <c r="E52" s="23">
        <v>2</v>
      </c>
      <c r="F52" s="23">
        <v>2</v>
      </c>
      <c r="G52" s="23"/>
      <c r="H52" s="23">
        <v>3</v>
      </c>
      <c r="I52" s="23">
        <v>4</v>
      </c>
      <c r="J52" s="23">
        <v>7</v>
      </c>
      <c r="K52" s="23"/>
      <c r="L52" s="23">
        <v>9</v>
      </c>
      <c r="M52" s="23">
        <v>7</v>
      </c>
      <c r="N52" s="23">
        <v>13</v>
      </c>
      <c r="O52" s="119">
        <v>40</v>
      </c>
      <c r="P52" s="26">
        <f t="shared" si="1"/>
        <v>49</v>
      </c>
    </row>
    <row r="53" spans="1:16" s="13" customFormat="1" ht="15.75" x14ac:dyDescent="0.25">
      <c r="A53" s="88" t="str">
        <f>'1.1'!A53</f>
        <v>MB197639</v>
      </c>
      <c r="B53" s="118" t="str">
        <f>'1.1'!B53</f>
        <v>DARSHAN TOOLAHALLI</v>
      </c>
      <c r="C53" s="23">
        <v>2</v>
      </c>
      <c r="D53" s="23"/>
      <c r="E53" s="23">
        <v>4</v>
      </c>
      <c r="F53" s="23">
        <v>3</v>
      </c>
      <c r="G53" s="23"/>
      <c r="H53" s="23">
        <v>1</v>
      </c>
      <c r="I53" s="23">
        <v>2</v>
      </c>
      <c r="J53" s="23">
        <v>8</v>
      </c>
      <c r="K53" s="23">
        <v>9</v>
      </c>
      <c r="L53" s="23">
        <v>9</v>
      </c>
      <c r="M53" s="23"/>
      <c r="N53" s="23">
        <v>10</v>
      </c>
      <c r="O53" s="119">
        <v>34</v>
      </c>
      <c r="P53" s="26">
        <f t="shared" si="1"/>
        <v>48</v>
      </c>
    </row>
    <row r="54" spans="1:16" s="13" customFormat="1" ht="15.75" x14ac:dyDescent="0.25">
      <c r="A54" s="88" t="str">
        <f>'1.1'!A54</f>
        <v>MB197640</v>
      </c>
      <c r="B54" s="118" t="str">
        <f>'1.1'!B54</f>
        <v>DEEKSHA G</v>
      </c>
      <c r="C54" s="23">
        <v>4</v>
      </c>
      <c r="D54" s="23"/>
      <c r="E54" s="23"/>
      <c r="F54" s="23">
        <v>2</v>
      </c>
      <c r="G54" s="23"/>
      <c r="H54" s="23">
        <v>3</v>
      </c>
      <c r="I54" s="23">
        <v>4</v>
      </c>
      <c r="J54" s="23">
        <v>8</v>
      </c>
      <c r="K54" s="23">
        <v>8</v>
      </c>
      <c r="L54" s="23"/>
      <c r="M54" s="23">
        <v>7</v>
      </c>
      <c r="N54" s="23">
        <v>14</v>
      </c>
      <c r="O54" s="119">
        <v>38</v>
      </c>
      <c r="P54" s="26">
        <f t="shared" si="1"/>
        <v>50</v>
      </c>
    </row>
    <row r="55" spans="1:16" s="13" customFormat="1" ht="15.75" x14ac:dyDescent="0.25">
      <c r="A55" s="88" t="str">
        <f>'1.1'!A55</f>
        <v>MB197641</v>
      </c>
      <c r="B55" s="118" t="str">
        <f>'1.1'!B55</f>
        <v>DEEKSHA K</v>
      </c>
      <c r="C55" s="23">
        <v>2</v>
      </c>
      <c r="D55" s="23"/>
      <c r="E55" s="23">
        <v>1</v>
      </c>
      <c r="F55" s="23">
        <v>5</v>
      </c>
      <c r="G55" s="23"/>
      <c r="H55" s="23">
        <v>3</v>
      </c>
      <c r="I55" s="23">
        <v>2</v>
      </c>
      <c r="J55" s="23">
        <v>7</v>
      </c>
      <c r="K55" s="23"/>
      <c r="L55" s="23">
        <v>8</v>
      </c>
      <c r="M55" s="23">
        <v>9</v>
      </c>
      <c r="N55" s="23">
        <v>14</v>
      </c>
      <c r="O55" s="119">
        <v>39</v>
      </c>
      <c r="P55" s="26">
        <f t="shared" si="1"/>
        <v>51</v>
      </c>
    </row>
    <row r="56" spans="1:16" s="13" customFormat="1" ht="15.75" x14ac:dyDescent="0.25">
      <c r="A56" s="88" t="str">
        <f>'1.1'!A56</f>
        <v>MB197642</v>
      </c>
      <c r="B56" s="118" t="str">
        <f>'1.1'!B56</f>
        <v>DEENA K</v>
      </c>
      <c r="C56" s="23">
        <v>1</v>
      </c>
      <c r="D56" s="23"/>
      <c r="E56" s="23">
        <v>5</v>
      </c>
      <c r="F56" s="23">
        <v>1</v>
      </c>
      <c r="G56" s="23">
        <v>2</v>
      </c>
      <c r="H56" s="23"/>
      <c r="I56" s="23"/>
      <c r="J56" s="23">
        <v>8</v>
      </c>
      <c r="K56" s="23"/>
      <c r="L56" s="23">
        <v>7</v>
      </c>
      <c r="M56" s="23">
        <v>9</v>
      </c>
      <c r="N56" s="23">
        <v>9</v>
      </c>
      <c r="O56" s="119">
        <v>40</v>
      </c>
      <c r="P56" s="26">
        <f t="shared" si="1"/>
        <v>42</v>
      </c>
    </row>
    <row r="57" spans="1:16" s="13" customFormat="1" ht="15.75" x14ac:dyDescent="0.25">
      <c r="A57" s="88" t="str">
        <f>'1.1'!A57</f>
        <v>MB197643</v>
      </c>
      <c r="B57" s="118" t="str">
        <f>'1.1'!B57</f>
        <v>DEEPAK DESAI</v>
      </c>
      <c r="C57" s="23">
        <v>3</v>
      </c>
      <c r="D57" s="23"/>
      <c r="E57" s="23">
        <v>4</v>
      </c>
      <c r="F57" s="23"/>
      <c r="G57" s="23">
        <v>3</v>
      </c>
      <c r="H57" s="23">
        <v>5</v>
      </c>
      <c r="I57" s="23">
        <v>1</v>
      </c>
      <c r="J57" s="23">
        <v>5</v>
      </c>
      <c r="K57" s="23">
        <v>6</v>
      </c>
      <c r="L57" s="23">
        <v>5</v>
      </c>
      <c r="M57" s="23"/>
      <c r="N57" s="23">
        <v>10</v>
      </c>
      <c r="O57" s="119">
        <v>35</v>
      </c>
      <c r="P57" s="26">
        <f t="shared" si="1"/>
        <v>42</v>
      </c>
    </row>
    <row r="58" spans="1:16" s="13" customFormat="1" ht="15.75" x14ac:dyDescent="0.25">
      <c r="A58" s="88" t="str">
        <f>'1.1'!A58</f>
        <v>MB197644</v>
      </c>
      <c r="B58" s="118" t="str">
        <f>'1.1'!B58</f>
        <v>DEEPIKA M</v>
      </c>
      <c r="C58" s="23">
        <v>3</v>
      </c>
      <c r="D58" s="23">
        <v>2</v>
      </c>
      <c r="E58" s="23">
        <v>4</v>
      </c>
      <c r="F58" s="23">
        <v>4</v>
      </c>
      <c r="G58" s="23"/>
      <c r="H58" s="23"/>
      <c r="I58" s="23"/>
      <c r="J58" s="23">
        <v>8</v>
      </c>
      <c r="K58" s="23">
        <v>6</v>
      </c>
      <c r="L58" s="23"/>
      <c r="M58" s="23">
        <v>7</v>
      </c>
      <c r="N58" s="23">
        <v>14</v>
      </c>
      <c r="O58" s="119">
        <v>36</v>
      </c>
      <c r="P58" s="26">
        <f t="shared" si="1"/>
        <v>48</v>
      </c>
    </row>
    <row r="59" spans="1:16" s="13" customFormat="1" ht="15.75" x14ac:dyDescent="0.25">
      <c r="A59" s="88" t="str">
        <f>'1.1'!A59</f>
        <v>MB197645</v>
      </c>
      <c r="B59" s="118" t="str">
        <f>'1.1'!B59</f>
        <v>DILEEP SATISH HEGDE</v>
      </c>
      <c r="C59" s="23">
        <v>3</v>
      </c>
      <c r="D59" s="23"/>
      <c r="E59" s="23"/>
      <c r="F59" s="23">
        <v>2</v>
      </c>
      <c r="G59" s="23"/>
      <c r="H59" s="23">
        <v>5</v>
      </c>
      <c r="I59" s="23">
        <v>4</v>
      </c>
      <c r="J59" s="23"/>
      <c r="K59" s="23">
        <v>8</v>
      </c>
      <c r="L59" s="23">
        <v>8</v>
      </c>
      <c r="M59" s="23">
        <v>7</v>
      </c>
      <c r="N59" s="23">
        <v>14</v>
      </c>
      <c r="O59" s="119">
        <v>41</v>
      </c>
      <c r="P59" s="26">
        <f t="shared" si="1"/>
        <v>51</v>
      </c>
    </row>
    <row r="60" spans="1:16" s="13" customFormat="1" ht="15.75" x14ac:dyDescent="0.25">
      <c r="A60" s="88" t="str">
        <f>'1.1'!A60</f>
        <v>MB197646</v>
      </c>
      <c r="B60" s="118" t="str">
        <f>'1.1'!B60</f>
        <v>DIVYA MUGADUR</v>
      </c>
      <c r="C60" s="23">
        <v>5</v>
      </c>
      <c r="D60" s="23"/>
      <c r="E60" s="23"/>
      <c r="F60" s="23">
        <v>1</v>
      </c>
      <c r="G60" s="23">
        <v>5</v>
      </c>
      <c r="H60" s="23"/>
      <c r="I60" s="23">
        <v>4</v>
      </c>
      <c r="J60" s="23">
        <v>9</v>
      </c>
      <c r="K60" s="23">
        <v>8</v>
      </c>
      <c r="L60" s="23">
        <v>8</v>
      </c>
      <c r="M60" s="23"/>
      <c r="N60" s="23">
        <v>12</v>
      </c>
      <c r="O60" s="119">
        <v>37</v>
      </c>
      <c r="P60" s="26">
        <f t="shared" si="1"/>
        <v>52</v>
      </c>
    </row>
    <row r="61" spans="1:16" s="13" customFormat="1" ht="15.75" x14ac:dyDescent="0.25">
      <c r="A61" s="88" t="str">
        <f>'1.1'!A61</f>
        <v>MB197647</v>
      </c>
      <c r="B61" s="118" t="str">
        <f>'1.1'!B61</f>
        <v>DIVYASHREE R</v>
      </c>
      <c r="C61" s="23">
        <v>5</v>
      </c>
      <c r="D61" s="23">
        <v>5</v>
      </c>
      <c r="E61" s="23">
        <v>4</v>
      </c>
      <c r="F61" s="23">
        <v>5</v>
      </c>
      <c r="G61" s="23"/>
      <c r="H61" s="23"/>
      <c r="I61" s="23">
        <v>4</v>
      </c>
      <c r="J61" s="23"/>
      <c r="K61" s="23">
        <v>9</v>
      </c>
      <c r="L61" s="23">
        <v>9</v>
      </c>
      <c r="M61" s="23">
        <v>7</v>
      </c>
      <c r="N61" s="23">
        <v>13</v>
      </c>
      <c r="O61" s="119">
        <v>39</v>
      </c>
      <c r="P61" s="26">
        <f t="shared" si="1"/>
        <v>61</v>
      </c>
    </row>
    <row r="62" spans="1:16" s="13" customFormat="1" ht="15.75" x14ac:dyDescent="0.25">
      <c r="A62" s="88" t="str">
        <f>'1.1'!A62</f>
        <v>MB197648</v>
      </c>
      <c r="B62" s="118" t="str">
        <f>'1.1'!B62</f>
        <v>GANAPATI JANARDHAN BHAT</v>
      </c>
      <c r="C62" s="23"/>
      <c r="D62" s="23">
        <v>2</v>
      </c>
      <c r="E62" s="23">
        <v>1</v>
      </c>
      <c r="F62" s="23"/>
      <c r="G62" s="23"/>
      <c r="H62" s="23"/>
      <c r="I62" s="23">
        <v>2</v>
      </c>
      <c r="J62" s="23">
        <v>9</v>
      </c>
      <c r="K62" s="23">
        <v>7</v>
      </c>
      <c r="L62" s="23"/>
      <c r="M62" s="23">
        <v>8</v>
      </c>
      <c r="N62" s="23">
        <v>8</v>
      </c>
      <c r="O62" s="119">
        <v>44</v>
      </c>
      <c r="P62" s="26">
        <f t="shared" si="1"/>
        <v>37</v>
      </c>
    </row>
    <row r="63" spans="1:16" s="13" customFormat="1" ht="15.75" x14ac:dyDescent="0.25">
      <c r="A63" s="88" t="str">
        <f>'1.1'!A63</f>
        <v>MB197649</v>
      </c>
      <c r="B63" s="118" t="str">
        <f>'1.1'!B63</f>
        <v>GOWTHAM S M</v>
      </c>
      <c r="C63" s="23">
        <v>2</v>
      </c>
      <c r="D63" s="23">
        <v>5</v>
      </c>
      <c r="E63" s="23">
        <v>2</v>
      </c>
      <c r="F63" s="23">
        <v>5</v>
      </c>
      <c r="G63" s="23">
        <v>4</v>
      </c>
      <c r="H63" s="23">
        <v>2</v>
      </c>
      <c r="I63" s="23">
        <v>3</v>
      </c>
      <c r="J63" s="23">
        <v>8</v>
      </c>
      <c r="K63" s="23">
        <v>8</v>
      </c>
      <c r="L63" s="23"/>
      <c r="M63" s="23">
        <v>8</v>
      </c>
      <c r="N63" s="23">
        <v>11</v>
      </c>
      <c r="O63" s="119">
        <v>36</v>
      </c>
      <c r="P63" s="26">
        <f t="shared" si="1"/>
        <v>58</v>
      </c>
    </row>
    <row r="64" spans="1:16" s="13" customFormat="1" ht="15.75" x14ac:dyDescent="0.25">
      <c r="A64" s="88" t="str">
        <f>'1.1'!A64</f>
        <v>MB197650</v>
      </c>
      <c r="B64" s="118" t="str">
        <f>'1.1'!B64</f>
        <v>GREESHMA G M</v>
      </c>
      <c r="C64" s="23">
        <v>2</v>
      </c>
      <c r="D64" s="23">
        <v>1</v>
      </c>
      <c r="E64" s="23"/>
      <c r="F64" s="23">
        <v>4</v>
      </c>
      <c r="G64" s="23"/>
      <c r="H64" s="23"/>
      <c r="I64" s="23"/>
      <c r="J64" s="23">
        <v>7</v>
      </c>
      <c r="K64" s="23">
        <v>9</v>
      </c>
      <c r="L64" s="23">
        <v>8</v>
      </c>
      <c r="M64" s="23"/>
      <c r="N64" s="23">
        <v>13</v>
      </c>
      <c r="O64" s="119">
        <v>38</v>
      </c>
      <c r="P64" s="26">
        <f t="shared" si="1"/>
        <v>44</v>
      </c>
    </row>
    <row r="65" spans="1:16" s="13" customFormat="1" ht="15.75" x14ac:dyDescent="0.25">
      <c r="A65" s="88" t="str">
        <f>'1.1'!A65</f>
        <v>MB197651</v>
      </c>
      <c r="B65" s="118" t="str">
        <f>'1.1'!B65</f>
        <v>GUNJAN RAJ</v>
      </c>
      <c r="C65" s="23">
        <v>3</v>
      </c>
      <c r="D65" s="23">
        <v>5</v>
      </c>
      <c r="E65" s="23"/>
      <c r="F65" s="23">
        <v>2</v>
      </c>
      <c r="G65" s="23">
        <v>3</v>
      </c>
      <c r="H65" s="23"/>
      <c r="I65" s="23">
        <v>1</v>
      </c>
      <c r="J65" s="23"/>
      <c r="K65" s="23">
        <v>7</v>
      </c>
      <c r="L65" s="23">
        <v>10</v>
      </c>
      <c r="M65" s="23">
        <v>8</v>
      </c>
      <c r="N65" s="23">
        <v>13</v>
      </c>
      <c r="O65" s="119">
        <v>60</v>
      </c>
      <c r="P65" s="26">
        <f t="shared" si="1"/>
        <v>52</v>
      </c>
    </row>
    <row r="66" spans="1:16" s="13" customFormat="1" ht="15.75" x14ac:dyDescent="0.25">
      <c r="A66" s="88" t="str">
        <f>'1.1'!A66</f>
        <v>MB197652</v>
      </c>
      <c r="B66" s="118" t="str">
        <f>'1.1'!B66</f>
        <v>GURUPRASAD R</v>
      </c>
      <c r="C66" s="23"/>
      <c r="D66" s="23"/>
      <c r="E66" s="23">
        <v>3</v>
      </c>
      <c r="F66" s="23">
        <v>5</v>
      </c>
      <c r="G66" s="23">
        <v>5</v>
      </c>
      <c r="H66" s="23">
        <v>3</v>
      </c>
      <c r="I66" s="23">
        <v>3</v>
      </c>
      <c r="J66" s="23">
        <v>9</v>
      </c>
      <c r="K66" s="23"/>
      <c r="L66" s="23">
        <v>7</v>
      </c>
      <c r="M66" s="23">
        <v>8</v>
      </c>
      <c r="N66" s="23">
        <v>10</v>
      </c>
      <c r="O66" s="119">
        <v>45</v>
      </c>
      <c r="P66" s="26">
        <f t="shared" si="1"/>
        <v>53</v>
      </c>
    </row>
    <row r="67" spans="1:16" s="13" customFormat="1" ht="15.75" x14ac:dyDescent="0.25">
      <c r="A67" s="88" t="str">
        <f>'1.1'!A67</f>
        <v>MB197653</v>
      </c>
      <c r="B67" s="118" t="str">
        <f>'1.1'!B67</f>
        <v>HARSHA N DAS</v>
      </c>
      <c r="C67" s="23"/>
      <c r="D67" s="23"/>
      <c r="E67" s="23"/>
      <c r="F67" s="23">
        <v>2</v>
      </c>
      <c r="G67" s="23">
        <v>1</v>
      </c>
      <c r="H67" s="23">
        <v>4</v>
      </c>
      <c r="I67" s="23">
        <v>5</v>
      </c>
      <c r="J67" s="23">
        <v>8</v>
      </c>
      <c r="K67" s="23"/>
      <c r="L67" s="23">
        <v>9</v>
      </c>
      <c r="M67" s="23">
        <v>7</v>
      </c>
      <c r="N67" s="23">
        <v>14</v>
      </c>
      <c r="O67" s="119">
        <v>44</v>
      </c>
      <c r="P67" s="26">
        <f t="shared" si="1"/>
        <v>50</v>
      </c>
    </row>
    <row r="68" spans="1:16" s="13" customFormat="1" ht="15.75" x14ac:dyDescent="0.25">
      <c r="A68" s="88" t="str">
        <f>'1.1'!A68</f>
        <v>MB197654</v>
      </c>
      <c r="B68" s="118" t="str">
        <f>'1.1'!B68</f>
        <v>K KRISHNAPRASAD</v>
      </c>
      <c r="C68" s="23">
        <v>4</v>
      </c>
      <c r="D68" s="23"/>
      <c r="E68" s="23"/>
      <c r="F68" s="23">
        <v>4</v>
      </c>
      <c r="G68" s="23">
        <v>2</v>
      </c>
      <c r="H68" s="23">
        <v>4</v>
      </c>
      <c r="I68" s="23">
        <v>5</v>
      </c>
      <c r="J68" s="23">
        <v>7</v>
      </c>
      <c r="K68" s="23">
        <v>7</v>
      </c>
      <c r="L68" s="23">
        <v>9</v>
      </c>
      <c r="M68" s="23">
        <v>8</v>
      </c>
      <c r="N68" s="23">
        <v>12</v>
      </c>
      <c r="O68" s="119">
        <v>54</v>
      </c>
      <c r="P68" s="26">
        <f t="shared" si="1"/>
        <v>62</v>
      </c>
    </row>
    <row r="69" spans="1:16" s="13" customFormat="1" ht="15.75" x14ac:dyDescent="0.25">
      <c r="A69" s="88" t="str">
        <f>'1.1'!A69</f>
        <v>MB197655</v>
      </c>
      <c r="B69" s="118" t="str">
        <f>'1.1'!B69</f>
        <v>K R AKSHAY</v>
      </c>
      <c r="C69" s="23">
        <v>5</v>
      </c>
      <c r="D69" s="23">
        <v>1</v>
      </c>
      <c r="E69" s="23">
        <v>4</v>
      </c>
      <c r="F69" s="23"/>
      <c r="G69" s="23">
        <v>4</v>
      </c>
      <c r="H69" s="23"/>
      <c r="I69" s="23">
        <v>1</v>
      </c>
      <c r="J69" s="23"/>
      <c r="K69" s="23">
        <v>7</v>
      </c>
      <c r="L69" s="23">
        <v>8</v>
      </c>
      <c r="M69" s="23">
        <v>9</v>
      </c>
      <c r="N69" s="23">
        <v>14</v>
      </c>
      <c r="O69" s="119">
        <v>51</v>
      </c>
      <c r="P69" s="26">
        <f t="shared" si="1"/>
        <v>53</v>
      </c>
    </row>
    <row r="70" spans="1:16" s="13" customFormat="1" ht="15.75" x14ac:dyDescent="0.25">
      <c r="A70" s="88" t="str">
        <f>'1.1'!A70</f>
        <v>MB197656</v>
      </c>
      <c r="B70" s="118" t="str">
        <f>'1.1'!B70</f>
        <v>KAMBHAM HARSHITHA</v>
      </c>
      <c r="C70" s="23">
        <v>3</v>
      </c>
      <c r="D70" s="23"/>
      <c r="E70" s="23"/>
      <c r="F70" s="23">
        <v>2</v>
      </c>
      <c r="G70" s="23">
        <v>2</v>
      </c>
      <c r="H70" s="23">
        <v>3</v>
      </c>
      <c r="I70" s="23">
        <v>5</v>
      </c>
      <c r="J70" s="23">
        <v>9</v>
      </c>
      <c r="K70" s="23"/>
      <c r="L70" s="23">
        <v>7</v>
      </c>
      <c r="M70" s="23">
        <v>7</v>
      </c>
      <c r="N70" s="23">
        <v>12</v>
      </c>
      <c r="O70" s="119">
        <v>57</v>
      </c>
      <c r="P70" s="26">
        <f t="shared" si="1"/>
        <v>50</v>
      </c>
    </row>
    <row r="71" spans="1:16" s="13" customFormat="1" ht="15.75" x14ac:dyDescent="0.25">
      <c r="A71" s="88" t="str">
        <f>'1.1'!A71</f>
        <v>MB197657</v>
      </c>
      <c r="B71" s="118" t="str">
        <f>'1.1'!B71</f>
        <v>KARAN SK</v>
      </c>
      <c r="C71" s="23">
        <v>4</v>
      </c>
      <c r="D71" s="23"/>
      <c r="E71" s="23"/>
      <c r="F71" s="23">
        <v>3</v>
      </c>
      <c r="G71" s="23">
        <v>5</v>
      </c>
      <c r="H71" s="23">
        <v>2</v>
      </c>
      <c r="I71" s="23">
        <v>1</v>
      </c>
      <c r="J71" s="23">
        <v>7</v>
      </c>
      <c r="K71" s="23">
        <v>8</v>
      </c>
      <c r="L71" s="23">
        <v>9</v>
      </c>
      <c r="M71" s="23"/>
      <c r="N71" s="23">
        <v>12</v>
      </c>
      <c r="O71" s="119">
        <v>41</v>
      </c>
      <c r="P71" s="26">
        <f t="shared" si="1"/>
        <v>51</v>
      </c>
    </row>
    <row r="72" spans="1:16" s="13" customFormat="1" ht="15.75" x14ac:dyDescent="0.25">
      <c r="A72" s="88" t="str">
        <f>'1.1'!A72</f>
        <v>MB197658</v>
      </c>
      <c r="B72" s="118" t="str">
        <f>'1.1'!B72</f>
        <v>KARTHIK AV</v>
      </c>
      <c r="C72" s="23">
        <v>3</v>
      </c>
      <c r="D72" s="23">
        <v>2</v>
      </c>
      <c r="E72" s="23">
        <v>5</v>
      </c>
      <c r="F72" s="23"/>
      <c r="G72" s="23"/>
      <c r="H72" s="23">
        <v>5</v>
      </c>
      <c r="I72" s="23"/>
      <c r="J72" s="23">
        <v>7</v>
      </c>
      <c r="K72" s="23">
        <v>8</v>
      </c>
      <c r="L72" s="23">
        <v>7</v>
      </c>
      <c r="M72" s="23"/>
      <c r="N72" s="23">
        <v>14</v>
      </c>
      <c r="O72" s="119">
        <v>47</v>
      </c>
      <c r="P72" s="26">
        <f t="shared" si="1"/>
        <v>51</v>
      </c>
    </row>
    <row r="73" spans="1:16" s="13" customFormat="1" ht="15.75" x14ac:dyDescent="0.25">
      <c r="A73" s="88" t="str">
        <f>'1.1'!A73</f>
        <v>MB197659</v>
      </c>
      <c r="B73" s="118" t="str">
        <f>'1.1'!B73</f>
        <v>KARTHIK N D</v>
      </c>
      <c r="C73" s="23">
        <v>5</v>
      </c>
      <c r="D73" s="23">
        <v>4</v>
      </c>
      <c r="E73" s="23">
        <v>5</v>
      </c>
      <c r="F73" s="23"/>
      <c r="G73" s="23">
        <v>4</v>
      </c>
      <c r="H73" s="23">
        <v>5</v>
      </c>
      <c r="I73" s="23"/>
      <c r="J73" s="23"/>
      <c r="K73" s="23">
        <v>7</v>
      </c>
      <c r="L73" s="23">
        <v>8</v>
      </c>
      <c r="M73" s="23">
        <v>8</v>
      </c>
      <c r="N73" s="23">
        <v>14</v>
      </c>
      <c r="O73" s="119">
        <v>52</v>
      </c>
      <c r="P73" s="26">
        <f t="shared" si="1"/>
        <v>60</v>
      </c>
    </row>
    <row r="74" spans="1:16" s="13" customFormat="1" ht="15.75" x14ac:dyDescent="0.25">
      <c r="A74" s="88" t="str">
        <f>'1.1'!A74</f>
        <v>MB197660</v>
      </c>
      <c r="B74" s="118" t="str">
        <f>'1.1'!B74</f>
        <v>KEERTHAN KAMATH</v>
      </c>
      <c r="C74" s="23">
        <v>4</v>
      </c>
      <c r="D74" s="23">
        <v>1</v>
      </c>
      <c r="E74" s="23">
        <v>1</v>
      </c>
      <c r="F74" s="23">
        <v>5</v>
      </c>
      <c r="G74" s="23"/>
      <c r="H74" s="23"/>
      <c r="I74" s="23">
        <v>4</v>
      </c>
      <c r="J74" s="23"/>
      <c r="K74" s="23">
        <v>8</v>
      </c>
      <c r="L74" s="23">
        <v>7</v>
      </c>
      <c r="M74" s="23">
        <v>7</v>
      </c>
      <c r="N74" s="23">
        <v>8</v>
      </c>
      <c r="O74" s="119">
        <v>53</v>
      </c>
      <c r="P74" s="26">
        <f t="shared" si="1"/>
        <v>45</v>
      </c>
    </row>
    <row r="75" spans="1:16" s="13" customFormat="1" ht="15.75" x14ac:dyDescent="0.25">
      <c r="A75" s="88" t="str">
        <f>'1.1'!A75</f>
        <v>MB197661</v>
      </c>
      <c r="B75" s="118" t="str">
        <f>'1.1'!B75</f>
        <v>KEERTI</v>
      </c>
      <c r="C75" s="23"/>
      <c r="D75" s="23"/>
      <c r="E75" s="23">
        <v>5</v>
      </c>
      <c r="F75" s="23">
        <v>2</v>
      </c>
      <c r="G75" s="23"/>
      <c r="H75" s="23">
        <v>2</v>
      </c>
      <c r="I75" s="23">
        <v>2</v>
      </c>
      <c r="J75" s="23"/>
      <c r="K75" s="23">
        <v>7</v>
      </c>
      <c r="L75" s="23">
        <v>8</v>
      </c>
      <c r="M75" s="23">
        <v>8</v>
      </c>
      <c r="N75" s="23">
        <v>14</v>
      </c>
      <c r="O75" s="119">
        <v>57</v>
      </c>
      <c r="P75" s="26">
        <f t="shared" si="1"/>
        <v>48</v>
      </c>
    </row>
    <row r="76" spans="1:16" s="13" customFormat="1" ht="15.75" x14ac:dyDescent="0.25">
      <c r="A76" s="88" t="str">
        <f>'1.1'!A76</f>
        <v>MB197662</v>
      </c>
      <c r="B76" s="118" t="str">
        <f>'1.1'!B76</f>
        <v>KESHAV ADITYA</v>
      </c>
      <c r="C76" s="23"/>
      <c r="D76" s="23">
        <v>4</v>
      </c>
      <c r="E76" s="23"/>
      <c r="F76" s="23">
        <v>5</v>
      </c>
      <c r="G76" s="23"/>
      <c r="H76" s="23">
        <v>2</v>
      </c>
      <c r="I76" s="23">
        <v>3</v>
      </c>
      <c r="J76" s="23">
        <v>9</v>
      </c>
      <c r="K76" s="23">
        <v>8</v>
      </c>
      <c r="L76" s="23"/>
      <c r="M76" s="23">
        <v>7</v>
      </c>
      <c r="N76" s="23">
        <v>13</v>
      </c>
      <c r="O76" s="119">
        <v>49</v>
      </c>
      <c r="P76" s="26">
        <f t="shared" si="1"/>
        <v>51</v>
      </c>
    </row>
    <row r="77" spans="1:16" s="13" customFormat="1" ht="15.75" x14ac:dyDescent="0.25">
      <c r="A77" s="88" t="str">
        <f>'1.1'!A77</f>
        <v>MB197663</v>
      </c>
      <c r="B77" s="118" t="str">
        <f>'1.1'!B77</f>
        <v>KRITI SHUKLA</v>
      </c>
      <c r="C77" s="23">
        <v>5</v>
      </c>
      <c r="D77" s="23">
        <v>2</v>
      </c>
      <c r="E77" s="23"/>
      <c r="F77" s="23">
        <v>2</v>
      </c>
      <c r="G77" s="23"/>
      <c r="H77" s="23">
        <v>3</v>
      </c>
      <c r="I77" s="23">
        <v>2</v>
      </c>
      <c r="J77" s="23">
        <v>9</v>
      </c>
      <c r="K77" s="23">
        <v>7</v>
      </c>
      <c r="L77" s="23">
        <v>9</v>
      </c>
      <c r="M77" s="23">
        <v>7</v>
      </c>
      <c r="N77" s="23">
        <v>11</v>
      </c>
      <c r="O77" s="119">
        <v>59</v>
      </c>
      <c r="P77" s="26">
        <f t="shared" si="1"/>
        <v>57</v>
      </c>
    </row>
    <row r="78" spans="1:16" s="13" customFormat="1" ht="15.75" x14ac:dyDescent="0.25">
      <c r="A78" s="88" t="str">
        <f>'1.1'!A78</f>
        <v>MB197664</v>
      </c>
      <c r="B78" s="118" t="str">
        <f>'1.1'!B78</f>
        <v>KUBERANAND N</v>
      </c>
      <c r="C78" s="23">
        <v>3</v>
      </c>
      <c r="D78" s="23">
        <v>2</v>
      </c>
      <c r="E78" s="23">
        <v>5</v>
      </c>
      <c r="F78" s="23"/>
      <c r="G78" s="23">
        <v>3</v>
      </c>
      <c r="H78" s="23">
        <v>4</v>
      </c>
      <c r="I78" s="23">
        <v>4</v>
      </c>
      <c r="J78" s="23"/>
      <c r="K78" s="23"/>
      <c r="L78" s="23">
        <v>7</v>
      </c>
      <c r="M78" s="23">
        <v>9</v>
      </c>
      <c r="N78" s="23">
        <v>10</v>
      </c>
      <c r="O78" s="119">
        <v>53</v>
      </c>
      <c r="P78" s="26">
        <f t="shared" si="1"/>
        <v>47</v>
      </c>
    </row>
    <row r="79" spans="1:16" s="13" customFormat="1" ht="15.75" x14ac:dyDescent="0.25">
      <c r="A79" s="88" t="str">
        <f>'1.1'!A79</f>
        <v>MB197665</v>
      </c>
      <c r="B79" s="118" t="str">
        <f>'1.1'!B79</f>
        <v>LALITHA T V</v>
      </c>
      <c r="C79" s="23"/>
      <c r="D79" s="23">
        <v>4</v>
      </c>
      <c r="E79" s="23"/>
      <c r="F79" s="23">
        <v>4</v>
      </c>
      <c r="G79" s="23"/>
      <c r="H79" s="23">
        <v>5</v>
      </c>
      <c r="I79" s="23">
        <v>2</v>
      </c>
      <c r="J79" s="23">
        <v>9</v>
      </c>
      <c r="K79" s="23">
        <v>8</v>
      </c>
      <c r="L79" s="23">
        <v>9</v>
      </c>
      <c r="M79" s="23">
        <v>7</v>
      </c>
      <c r="N79" s="23">
        <v>13</v>
      </c>
      <c r="O79" s="119">
        <v>55</v>
      </c>
      <c r="P79" s="26">
        <f t="shared" si="1"/>
        <v>61</v>
      </c>
    </row>
    <row r="80" spans="1:16" s="13" customFormat="1" ht="15.75" x14ac:dyDescent="0.25">
      <c r="A80" s="88" t="str">
        <f>'1.1'!A80</f>
        <v>MB197666</v>
      </c>
      <c r="B80" s="118" t="str">
        <f>'1.1'!B80</f>
        <v>LATHASHREE S</v>
      </c>
      <c r="C80" s="23"/>
      <c r="D80" s="23">
        <v>2</v>
      </c>
      <c r="E80" s="23">
        <v>1</v>
      </c>
      <c r="F80" s="23">
        <v>5</v>
      </c>
      <c r="G80" s="23">
        <v>1</v>
      </c>
      <c r="H80" s="23">
        <v>2</v>
      </c>
      <c r="I80" s="23">
        <v>4</v>
      </c>
      <c r="J80" s="23">
        <v>8</v>
      </c>
      <c r="K80" s="23"/>
      <c r="L80" s="23"/>
      <c r="M80" s="23">
        <v>7</v>
      </c>
      <c r="N80" s="23">
        <v>12</v>
      </c>
      <c r="O80" s="119">
        <v>53</v>
      </c>
      <c r="P80" s="26">
        <f t="shared" ref="P80:P143" si="2">SUM(C80:N80)</f>
        <v>42</v>
      </c>
    </row>
    <row r="81" spans="1:16" s="13" customFormat="1" ht="15.75" x14ac:dyDescent="0.25">
      <c r="A81" s="88" t="str">
        <f>'1.1'!A81</f>
        <v>MB197667</v>
      </c>
      <c r="B81" s="118" t="str">
        <f>'1.1'!B81</f>
        <v>LAVANYA H</v>
      </c>
      <c r="C81" s="23"/>
      <c r="D81" s="23"/>
      <c r="E81" s="23">
        <v>3</v>
      </c>
      <c r="F81" s="23"/>
      <c r="G81" s="23">
        <v>4</v>
      </c>
      <c r="H81" s="23">
        <v>2</v>
      </c>
      <c r="I81" s="23">
        <v>1</v>
      </c>
      <c r="J81" s="23">
        <v>9</v>
      </c>
      <c r="K81" s="23">
        <v>8</v>
      </c>
      <c r="L81" s="23">
        <v>7</v>
      </c>
      <c r="M81" s="23"/>
      <c r="N81" s="23">
        <v>10</v>
      </c>
      <c r="O81" s="119">
        <v>57</v>
      </c>
      <c r="P81" s="26">
        <f t="shared" si="2"/>
        <v>44</v>
      </c>
    </row>
    <row r="82" spans="1:16" s="13" customFormat="1" ht="15.75" x14ac:dyDescent="0.25">
      <c r="A82" s="88" t="str">
        <f>'1.1'!A82</f>
        <v>MB197668</v>
      </c>
      <c r="B82" s="118" t="str">
        <f>'1.1'!B82</f>
        <v>LEELAVATI B THITE</v>
      </c>
      <c r="C82" s="23"/>
      <c r="D82" s="23">
        <v>4</v>
      </c>
      <c r="E82" s="23">
        <v>3</v>
      </c>
      <c r="F82" s="23">
        <v>2</v>
      </c>
      <c r="G82" s="23">
        <v>4</v>
      </c>
      <c r="H82" s="23"/>
      <c r="I82" s="23"/>
      <c r="J82" s="23">
        <v>9</v>
      </c>
      <c r="K82" s="23"/>
      <c r="L82" s="23">
        <v>8</v>
      </c>
      <c r="M82" s="23">
        <v>9</v>
      </c>
      <c r="N82" s="23">
        <v>10</v>
      </c>
      <c r="O82" s="119">
        <v>49</v>
      </c>
      <c r="P82" s="26">
        <f t="shared" si="2"/>
        <v>49</v>
      </c>
    </row>
    <row r="83" spans="1:16" s="13" customFormat="1" ht="15.75" x14ac:dyDescent="0.25">
      <c r="A83" s="88" t="str">
        <f>'1.1'!A83</f>
        <v>MB197669</v>
      </c>
      <c r="B83" s="118" t="str">
        <f>'1.1'!B83</f>
        <v>LEENA PARIK</v>
      </c>
      <c r="C83" s="23">
        <v>1</v>
      </c>
      <c r="D83" s="23"/>
      <c r="E83" s="23">
        <v>2</v>
      </c>
      <c r="F83" s="23"/>
      <c r="G83" s="23">
        <v>1</v>
      </c>
      <c r="H83" s="23">
        <v>4</v>
      </c>
      <c r="I83" s="23">
        <v>3</v>
      </c>
      <c r="J83" s="23">
        <v>8</v>
      </c>
      <c r="K83" s="23">
        <v>7</v>
      </c>
      <c r="L83" s="23">
        <v>8</v>
      </c>
      <c r="M83" s="23"/>
      <c r="N83" s="23">
        <v>12</v>
      </c>
      <c r="O83" s="119">
        <v>49</v>
      </c>
      <c r="P83" s="26">
        <f t="shared" si="2"/>
        <v>46</v>
      </c>
    </row>
    <row r="84" spans="1:16" s="13" customFormat="1" ht="15.75" x14ac:dyDescent="0.25">
      <c r="A84" s="88" t="str">
        <f>'1.1'!A84</f>
        <v>MB197670</v>
      </c>
      <c r="B84" s="118" t="str">
        <f>'1.1'!B84</f>
        <v>LINGRAJ PATIL</v>
      </c>
      <c r="C84" s="23">
        <v>3</v>
      </c>
      <c r="D84" s="23"/>
      <c r="E84" s="23">
        <v>5</v>
      </c>
      <c r="F84" s="23">
        <v>2</v>
      </c>
      <c r="G84" s="23">
        <v>4</v>
      </c>
      <c r="H84" s="23">
        <v>3</v>
      </c>
      <c r="I84" s="23"/>
      <c r="J84" s="23">
        <v>7</v>
      </c>
      <c r="K84" s="23"/>
      <c r="L84" s="23">
        <v>7</v>
      </c>
      <c r="M84" s="23">
        <v>9</v>
      </c>
      <c r="N84" s="23">
        <v>12</v>
      </c>
      <c r="O84" s="119">
        <v>47</v>
      </c>
      <c r="P84" s="26">
        <f t="shared" si="2"/>
        <v>52</v>
      </c>
    </row>
    <row r="85" spans="1:16" s="13" customFormat="1" ht="15.75" x14ac:dyDescent="0.25">
      <c r="A85" s="88" t="str">
        <f>'1.1'!A85</f>
        <v>MB197671</v>
      </c>
      <c r="B85" s="118" t="str">
        <f>'1.1'!B85</f>
        <v>LOKESH MG</v>
      </c>
      <c r="C85" s="23">
        <v>4</v>
      </c>
      <c r="D85" s="23">
        <v>2</v>
      </c>
      <c r="E85" s="23"/>
      <c r="F85" s="23">
        <v>4</v>
      </c>
      <c r="G85" s="23">
        <v>3</v>
      </c>
      <c r="H85" s="23">
        <v>3</v>
      </c>
      <c r="I85" s="23"/>
      <c r="J85" s="23">
        <v>8</v>
      </c>
      <c r="K85" s="23"/>
      <c r="L85" s="23">
        <v>8</v>
      </c>
      <c r="M85" s="23">
        <v>10</v>
      </c>
      <c r="N85" s="23">
        <v>12</v>
      </c>
      <c r="O85" s="119">
        <v>47</v>
      </c>
      <c r="P85" s="26">
        <f t="shared" si="2"/>
        <v>54</v>
      </c>
    </row>
    <row r="86" spans="1:16" s="13" customFormat="1" ht="15.75" x14ac:dyDescent="0.25">
      <c r="A86" s="88" t="str">
        <f>'1.1'!A86</f>
        <v>MB197672</v>
      </c>
      <c r="B86" s="118" t="str">
        <f>'1.1'!B86</f>
        <v>MAHESHA S</v>
      </c>
      <c r="C86" s="23"/>
      <c r="D86" s="23">
        <v>5</v>
      </c>
      <c r="E86" s="23">
        <v>5</v>
      </c>
      <c r="F86" s="23">
        <v>4</v>
      </c>
      <c r="G86" s="23">
        <v>5</v>
      </c>
      <c r="H86" s="23">
        <v>5</v>
      </c>
      <c r="I86" s="23"/>
      <c r="J86" s="23">
        <v>8</v>
      </c>
      <c r="K86" s="23"/>
      <c r="L86" s="23">
        <v>9</v>
      </c>
      <c r="M86" s="23">
        <v>8</v>
      </c>
      <c r="N86" s="23">
        <v>6</v>
      </c>
      <c r="O86" s="119">
        <v>55</v>
      </c>
      <c r="P86" s="26">
        <f t="shared" si="2"/>
        <v>55</v>
      </c>
    </row>
    <row r="87" spans="1:16" s="13" customFormat="1" ht="15.75" x14ac:dyDescent="0.25">
      <c r="A87" s="88" t="str">
        <f>'1.1'!A87</f>
        <v>MB197673</v>
      </c>
      <c r="B87" s="118" t="str">
        <f>'1.1'!B87</f>
        <v>MALAPATI JAIPAL REDDY</v>
      </c>
      <c r="C87" s="23">
        <v>2</v>
      </c>
      <c r="D87" s="23"/>
      <c r="E87" s="23">
        <v>4</v>
      </c>
      <c r="F87" s="23">
        <v>3</v>
      </c>
      <c r="G87" s="23">
        <v>3</v>
      </c>
      <c r="H87" s="23">
        <v>4</v>
      </c>
      <c r="I87" s="23"/>
      <c r="J87" s="23">
        <v>7</v>
      </c>
      <c r="K87" s="23">
        <v>7</v>
      </c>
      <c r="L87" s="23"/>
      <c r="M87" s="23">
        <v>7</v>
      </c>
      <c r="N87" s="23">
        <v>13</v>
      </c>
      <c r="O87" s="119">
        <v>55</v>
      </c>
      <c r="P87" s="26">
        <f t="shared" si="2"/>
        <v>50</v>
      </c>
    </row>
    <row r="88" spans="1:16" s="13" customFormat="1" ht="15.75" x14ac:dyDescent="0.25">
      <c r="A88" s="88" t="str">
        <f>'1.1'!A88</f>
        <v>MB197674</v>
      </c>
      <c r="B88" s="118" t="str">
        <f>'1.1'!B88</f>
        <v>MALLIKARJUN J</v>
      </c>
      <c r="C88" s="23">
        <v>5</v>
      </c>
      <c r="D88" s="23">
        <v>3</v>
      </c>
      <c r="E88" s="23">
        <v>4</v>
      </c>
      <c r="F88" s="23">
        <v>5</v>
      </c>
      <c r="G88" s="23"/>
      <c r="H88" s="23"/>
      <c r="I88" s="23">
        <v>4</v>
      </c>
      <c r="J88" s="23">
        <v>7</v>
      </c>
      <c r="K88" s="23"/>
      <c r="L88" s="23">
        <v>7</v>
      </c>
      <c r="M88" s="23">
        <v>10</v>
      </c>
      <c r="N88" s="23">
        <v>11</v>
      </c>
      <c r="O88" s="119">
        <v>46</v>
      </c>
      <c r="P88" s="26">
        <f t="shared" si="2"/>
        <v>56</v>
      </c>
    </row>
    <row r="89" spans="1:16" s="13" customFormat="1" ht="15.75" x14ac:dyDescent="0.25">
      <c r="A89" s="88" t="str">
        <f>'1.1'!A89</f>
        <v>MB197675</v>
      </c>
      <c r="B89" s="118" t="str">
        <f>'1.1'!B89</f>
        <v>MAMATHA</v>
      </c>
      <c r="C89" s="23"/>
      <c r="D89" s="23">
        <v>3</v>
      </c>
      <c r="E89" s="23"/>
      <c r="F89" s="23">
        <v>4</v>
      </c>
      <c r="G89" s="23">
        <v>5</v>
      </c>
      <c r="H89" s="23">
        <v>4</v>
      </c>
      <c r="I89" s="23">
        <v>2</v>
      </c>
      <c r="J89" s="23">
        <v>7</v>
      </c>
      <c r="K89" s="23"/>
      <c r="L89" s="23">
        <v>9</v>
      </c>
      <c r="M89" s="23">
        <v>7</v>
      </c>
      <c r="N89" s="23">
        <v>13</v>
      </c>
      <c r="O89" s="119">
        <v>47</v>
      </c>
      <c r="P89" s="26">
        <f t="shared" si="2"/>
        <v>54</v>
      </c>
    </row>
    <row r="90" spans="1:16" s="13" customFormat="1" ht="15.75" x14ac:dyDescent="0.25">
      <c r="A90" s="88" t="str">
        <f>'1.1'!A90</f>
        <v>MB197676</v>
      </c>
      <c r="B90" s="118" t="str">
        <f>'1.1'!B90</f>
        <v>MAMATHA BHASKAR GAONKAR</v>
      </c>
      <c r="C90" s="23"/>
      <c r="D90" s="23"/>
      <c r="E90" s="23"/>
      <c r="F90" s="23">
        <v>4</v>
      </c>
      <c r="G90" s="23">
        <v>5</v>
      </c>
      <c r="H90" s="23">
        <v>2</v>
      </c>
      <c r="I90" s="23">
        <v>3</v>
      </c>
      <c r="J90" s="23">
        <v>8</v>
      </c>
      <c r="K90" s="23"/>
      <c r="L90" s="23">
        <v>8</v>
      </c>
      <c r="M90" s="23">
        <v>7</v>
      </c>
      <c r="N90" s="23">
        <v>10</v>
      </c>
      <c r="O90" s="119">
        <v>47</v>
      </c>
      <c r="P90" s="26">
        <f t="shared" si="2"/>
        <v>47</v>
      </c>
    </row>
    <row r="91" spans="1:16" s="13" customFormat="1" ht="15.75" x14ac:dyDescent="0.25">
      <c r="A91" s="88" t="str">
        <f>'1.1'!A91</f>
        <v>MB197677</v>
      </c>
      <c r="B91" s="118" t="str">
        <f>'1.1'!B91</f>
        <v>MANOJ BASAPPA KATTI</v>
      </c>
      <c r="C91" s="23">
        <v>3</v>
      </c>
      <c r="D91" s="23"/>
      <c r="E91" s="23">
        <v>3</v>
      </c>
      <c r="F91" s="23">
        <v>2</v>
      </c>
      <c r="G91" s="23">
        <v>5</v>
      </c>
      <c r="H91" s="23"/>
      <c r="I91" s="23"/>
      <c r="J91" s="23">
        <v>10</v>
      </c>
      <c r="K91" s="23"/>
      <c r="L91" s="23"/>
      <c r="M91" s="23">
        <v>7</v>
      </c>
      <c r="N91" s="23">
        <v>11</v>
      </c>
      <c r="O91" s="119">
        <v>47</v>
      </c>
      <c r="P91" s="26">
        <f t="shared" si="2"/>
        <v>41</v>
      </c>
    </row>
    <row r="92" spans="1:16" s="13" customFormat="1" ht="15.75" x14ac:dyDescent="0.25">
      <c r="A92" s="88" t="str">
        <f>'1.1'!A92</f>
        <v>MB197678</v>
      </c>
      <c r="B92" s="118" t="str">
        <f>'1.1'!B92</f>
        <v>MEGHANA R T</v>
      </c>
      <c r="C92" s="23">
        <v>4</v>
      </c>
      <c r="D92" s="23">
        <v>3</v>
      </c>
      <c r="E92" s="23">
        <v>4</v>
      </c>
      <c r="F92" s="23"/>
      <c r="G92" s="23"/>
      <c r="H92" s="23">
        <v>3</v>
      </c>
      <c r="I92" s="23">
        <v>5</v>
      </c>
      <c r="J92" s="23">
        <v>7</v>
      </c>
      <c r="K92" s="23">
        <v>9</v>
      </c>
      <c r="L92" s="23">
        <v>7</v>
      </c>
      <c r="M92" s="23"/>
      <c r="N92" s="23">
        <v>3</v>
      </c>
      <c r="O92" s="119">
        <v>48</v>
      </c>
      <c r="P92" s="26">
        <f t="shared" si="2"/>
        <v>45</v>
      </c>
    </row>
    <row r="93" spans="1:16" s="13" customFormat="1" ht="15.75" x14ac:dyDescent="0.25">
      <c r="A93" s="88" t="str">
        <f>'1.1'!A93</f>
        <v>MB197679</v>
      </c>
      <c r="B93" s="118" t="str">
        <f>'1.1'!B93</f>
        <v>MOHAN R</v>
      </c>
      <c r="C93" s="23">
        <v>2</v>
      </c>
      <c r="D93" s="23">
        <v>4</v>
      </c>
      <c r="E93" s="23">
        <v>3</v>
      </c>
      <c r="F93" s="23"/>
      <c r="G93" s="23"/>
      <c r="H93" s="23">
        <v>2</v>
      </c>
      <c r="I93" s="23">
        <v>4</v>
      </c>
      <c r="J93" s="23">
        <v>8</v>
      </c>
      <c r="K93" s="23">
        <v>9</v>
      </c>
      <c r="L93" s="23"/>
      <c r="M93" s="23">
        <v>7</v>
      </c>
      <c r="N93" s="23">
        <v>11</v>
      </c>
      <c r="O93" s="119">
        <v>36</v>
      </c>
      <c r="P93" s="26">
        <f t="shared" si="2"/>
        <v>50</v>
      </c>
    </row>
    <row r="94" spans="1:16" s="13" customFormat="1" ht="15.75" x14ac:dyDescent="0.25">
      <c r="A94" s="88" t="str">
        <f>'1.1'!A94</f>
        <v>MB197680</v>
      </c>
      <c r="B94" s="118" t="str">
        <f>'1.1'!B94</f>
        <v>MOHD ZEESHAN ATHANI</v>
      </c>
      <c r="C94" s="23">
        <v>2</v>
      </c>
      <c r="D94" s="23">
        <v>3</v>
      </c>
      <c r="E94" s="23">
        <v>5</v>
      </c>
      <c r="F94" s="23">
        <v>4</v>
      </c>
      <c r="G94" s="23">
        <v>4</v>
      </c>
      <c r="H94" s="23"/>
      <c r="I94" s="23"/>
      <c r="J94" s="23">
        <v>9</v>
      </c>
      <c r="K94" s="23">
        <v>9</v>
      </c>
      <c r="L94" s="23">
        <v>7</v>
      </c>
      <c r="M94" s="23">
        <v>10</v>
      </c>
      <c r="N94" s="23">
        <v>14</v>
      </c>
      <c r="O94" s="119">
        <v>40</v>
      </c>
      <c r="P94" s="26">
        <f t="shared" si="2"/>
        <v>67</v>
      </c>
    </row>
    <row r="95" spans="1:16" s="13" customFormat="1" ht="15.75" x14ac:dyDescent="0.25">
      <c r="A95" s="88" t="str">
        <f>'1.1'!A95</f>
        <v>MB197681</v>
      </c>
      <c r="B95" s="118" t="str">
        <f>'1.1'!B95</f>
        <v>MUZAMMIL RIHAN</v>
      </c>
      <c r="C95" s="23">
        <v>3</v>
      </c>
      <c r="D95" s="23">
        <v>1</v>
      </c>
      <c r="E95" s="23">
        <v>2</v>
      </c>
      <c r="F95" s="23"/>
      <c r="G95" s="23"/>
      <c r="H95" s="23">
        <v>4</v>
      </c>
      <c r="I95" s="23">
        <v>4</v>
      </c>
      <c r="J95" s="23">
        <v>7</v>
      </c>
      <c r="K95" s="23">
        <v>7</v>
      </c>
      <c r="L95" s="23">
        <v>9</v>
      </c>
      <c r="M95" s="23">
        <v>9</v>
      </c>
      <c r="N95" s="23">
        <v>12</v>
      </c>
      <c r="O95" s="119">
        <v>50</v>
      </c>
      <c r="P95" s="26">
        <f t="shared" si="2"/>
        <v>58</v>
      </c>
    </row>
    <row r="96" spans="1:16" s="13" customFormat="1" ht="15.75" x14ac:dyDescent="0.25">
      <c r="A96" s="88" t="str">
        <f>'1.1'!A96</f>
        <v>MB197682</v>
      </c>
      <c r="B96" s="118" t="str">
        <f>'1.1'!B96</f>
        <v>N B GOWTAMI</v>
      </c>
      <c r="C96" s="23">
        <v>1</v>
      </c>
      <c r="D96" s="23">
        <v>2</v>
      </c>
      <c r="E96" s="23">
        <v>3</v>
      </c>
      <c r="F96" s="23">
        <v>5</v>
      </c>
      <c r="G96" s="23"/>
      <c r="H96" s="23"/>
      <c r="I96" s="23"/>
      <c r="J96" s="23">
        <v>8</v>
      </c>
      <c r="K96" s="23">
        <v>4</v>
      </c>
      <c r="L96" s="23">
        <v>3</v>
      </c>
      <c r="M96" s="23">
        <v>8</v>
      </c>
      <c r="N96" s="23">
        <v>10</v>
      </c>
      <c r="O96" s="119">
        <v>39</v>
      </c>
      <c r="P96" s="26">
        <f t="shared" si="2"/>
        <v>44</v>
      </c>
    </row>
    <row r="97" spans="1:16" s="13" customFormat="1" ht="15.75" x14ac:dyDescent="0.25">
      <c r="A97" s="88" t="str">
        <f>'1.1'!A97</f>
        <v>MB197683</v>
      </c>
      <c r="B97" s="118" t="str">
        <f>'1.1'!B97</f>
        <v>NAGASHREE UMESH K</v>
      </c>
      <c r="C97" s="23">
        <v>1</v>
      </c>
      <c r="D97" s="23">
        <v>5</v>
      </c>
      <c r="E97" s="23">
        <v>4</v>
      </c>
      <c r="F97" s="23"/>
      <c r="G97" s="23">
        <v>5</v>
      </c>
      <c r="H97" s="23">
        <v>2</v>
      </c>
      <c r="I97" s="23">
        <v>3</v>
      </c>
      <c r="J97" s="23">
        <v>9</v>
      </c>
      <c r="K97" s="23">
        <v>7</v>
      </c>
      <c r="L97" s="23">
        <v>7</v>
      </c>
      <c r="M97" s="23"/>
      <c r="N97" s="23">
        <v>14</v>
      </c>
      <c r="O97" s="119">
        <v>45</v>
      </c>
      <c r="P97" s="26">
        <f t="shared" si="2"/>
        <v>57</v>
      </c>
    </row>
    <row r="98" spans="1:16" s="13" customFormat="1" ht="15.75" x14ac:dyDescent="0.25">
      <c r="A98" s="88" t="str">
        <f>'1.1'!A98</f>
        <v>MB197684</v>
      </c>
      <c r="B98" s="118" t="str">
        <f>'1.1'!B98</f>
        <v>NAMRATA S KOTUR</v>
      </c>
      <c r="C98" s="23">
        <v>4</v>
      </c>
      <c r="D98" s="23">
        <v>2</v>
      </c>
      <c r="E98" s="23"/>
      <c r="F98" s="23"/>
      <c r="G98" s="23">
        <v>3</v>
      </c>
      <c r="H98" s="23"/>
      <c r="I98" s="23">
        <v>5</v>
      </c>
      <c r="J98" s="23">
        <v>7</v>
      </c>
      <c r="K98" s="23">
        <v>7</v>
      </c>
      <c r="L98" s="23">
        <v>7</v>
      </c>
      <c r="M98" s="23">
        <v>7</v>
      </c>
      <c r="N98" s="23">
        <v>10</v>
      </c>
      <c r="O98" s="119">
        <v>37</v>
      </c>
      <c r="P98" s="26">
        <f t="shared" si="2"/>
        <v>52</v>
      </c>
    </row>
    <row r="99" spans="1:16" s="13" customFormat="1" ht="15.75" x14ac:dyDescent="0.25">
      <c r="A99" s="88" t="str">
        <f>'1.1'!A99</f>
        <v>MB197685</v>
      </c>
      <c r="B99" s="118" t="str">
        <f>'1.1'!B99</f>
        <v>NARAHARI K K</v>
      </c>
      <c r="C99" s="23">
        <v>5</v>
      </c>
      <c r="D99" s="23">
        <v>3</v>
      </c>
      <c r="E99" s="23"/>
      <c r="F99" s="23"/>
      <c r="G99" s="23">
        <v>3</v>
      </c>
      <c r="H99" s="23"/>
      <c r="I99" s="23">
        <v>1</v>
      </c>
      <c r="J99" s="23">
        <v>9</v>
      </c>
      <c r="K99" s="23">
        <v>9</v>
      </c>
      <c r="L99" s="23">
        <v>8</v>
      </c>
      <c r="M99" s="23"/>
      <c r="N99" s="23">
        <v>11</v>
      </c>
      <c r="O99" s="119">
        <v>27</v>
      </c>
      <c r="P99" s="26">
        <f t="shared" si="2"/>
        <v>49</v>
      </c>
    </row>
    <row r="100" spans="1:16" s="13" customFormat="1" ht="15.75" x14ac:dyDescent="0.25">
      <c r="A100" s="88" t="str">
        <f>'1.1'!A100</f>
        <v>MB197686</v>
      </c>
      <c r="B100" s="118" t="str">
        <f>'1.1'!B100</f>
        <v>NIKHIL K</v>
      </c>
      <c r="C100" s="23">
        <v>1</v>
      </c>
      <c r="D100" s="23">
        <v>4</v>
      </c>
      <c r="E100" s="23"/>
      <c r="F100" s="23"/>
      <c r="G100" s="23">
        <v>2</v>
      </c>
      <c r="H100" s="23"/>
      <c r="I100" s="23">
        <v>5</v>
      </c>
      <c r="J100" s="23">
        <v>8</v>
      </c>
      <c r="K100" s="23">
        <v>8</v>
      </c>
      <c r="L100" s="23">
        <v>8</v>
      </c>
      <c r="M100" s="23"/>
      <c r="N100" s="23">
        <v>13</v>
      </c>
      <c r="O100" s="119">
        <v>48</v>
      </c>
      <c r="P100" s="26">
        <f t="shared" si="2"/>
        <v>49</v>
      </c>
    </row>
    <row r="101" spans="1:16" s="13" customFormat="1" ht="15.75" x14ac:dyDescent="0.25">
      <c r="A101" s="88" t="str">
        <f>'1.1'!A101</f>
        <v>MB197687</v>
      </c>
      <c r="B101" s="118" t="str">
        <f>'1.1'!B101</f>
        <v>NIKITA L</v>
      </c>
      <c r="C101" s="23">
        <v>2</v>
      </c>
      <c r="D101" s="23">
        <v>4</v>
      </c>
      <c r="E101" s="23">
        <v>2</v>
      </c>
      <c r="F101" s="23">
        <v>5</v>
      </c>
      <c r="G101" s="23">
        <v>4</v>
      </c>
      <c r="H101" s="23">
        <v>2</v>
      </c>
      <c r="I101" s="23"/>
      <c r="J101" s="23">
        <v>9</v>
      </c>
      <c r="K101" s="23"/>
      <c r="L101" s="23">
        <v>7</v>
      </c>
      <c r="M101" s="23">
        <v>9</v>
      </c>
      <c r="N101" s="23">
        <v>14</v>
      </c>
      <c r="O101" s="119">
        <v>31</v>
      </c>
      <c r="P101" s="26">
        <f t="shared" si="2"/>
        <v>58</v>
      </c>
    </row>
    <row r="102" spans="1:16" s="13" customFormat="1" ht="15.75" x14ac:dyDescent="0.25">
      <c r="A102" s="88" t="str">
        <f>'1.1'!A102</f>
        <v>MB197688</v>
      </c>
      <c r="B102" s="118" t="str">
        <f>'1.1'!B102</f>
        <v>NIKITA M</v>
      </c>
      <c r="C102" s="23"/>
      <c r="D102" s="23">
        <v>4</v>
      </c>
      <c r="E102" s="23">
        <v>5</v>
      </c>
      <c r="F102" s="23">
        <v>5</v>
      </c>
      <c r="G102" s="23">
        <v>4</v>
      </c>
      <c r="H102" s="23">
        <v>5</v>
      </c>
      <c r="I102" s="23"/>
      <c r="J102" s="23">
        <v>9</v>
      </c>
      <c r="K102" s="23">
        <v>7</v>
      </c>
      <c r="L102" s="23">
        <v>9</v>
      </c>
      <c r="M102" s="23"/>
      <c r="N102" s="23">
        <v>8</v>
      </c>
      <c r="O102" s="119">
        <v>41</v>
      </c>
      <c r="P102" s="26">
        <f t="shared" si="2"/>
        <v>56</v>
      </c>
    </row>
    <row r="103" spans="1:16" s="13" customFormat="1" ht="15.75" x14ac:dyDescent="0.25">
      <c r="A103" s="88" t="str">
        <f>'1.1'!A103</f>
        <v>MB197689</v>
      </c>
      <c r="B103" s="118" t="str">
        <f>'1.1'!B103</f>
        <v>NITHIN SHASHINDRAN</v>
      </c>
      <c r="C103" s="23"/>
      <c r="D103" s="23">
        <v>5</v>
      </c>
      <c r="E103" s="23">
        <v>5</v>
      </c>
      <c r="F103" s="23">
        <v>4</v>
      </c>
      <c r="G103" s="23">
        <v>5</v>
      </c>
      <c r="H103" s="23"/>
      <c r="I103" s="23"/>
      <c r="J103" s="23"/>
      <c r="K103" s="23">
        <v>9</v>
      </c>
      <c r="L103" s="23">
        <v>9</v>
      </c>
      <c r="M103" s="23">
        <v>10</v>
      </c>
      <c r="N103" s="23">
        <v>12</v>
      </c>
      <c r="O103" s="119">
        <v>28</v>
      </c>
      <c r="P103" s="26">
        <f t="shared" si="2"/>
        <v>59</v>
      </c>
    </row>
    <row r="104" spans="1:16" s="13" customFormat="1" ht="15.75" x14ac:dyDescent="0.25">
      <c r="A104" s="88" t="str">
        <f>'1.1'!A104</f>
        <v>MB197690</v>
      </c>
      <c r="B104" s="118" t="str">
        <f>'1.1'!B104</f>
        <v>NITHIN VARMA M</v>
      </c>
      <c r="C104" s="23">
        <v>2</v>
      </c>
      <c r="D104" s="23">
        <v>3</v>
      </c>
      <c r="E104" s="23">
        <v>3</v>
      </c>
      <c r="F104" s="23"/>
      <c r="G104" s="23">
        <v>4</v>
      </c>
      <c r="H104" s="23">
        <v>4</v>
      </c>
      <c r="I104" s="23"/>
      <c r="J104" s="23"/>
      <c r="K104" s="23">
        <v>7</v>
      </c>
      <c r="L104" s="23">
        <v>8</v>
      </c>
      <c r="M104" s="23">
        <v>7</v>
      </c>
      <c r="N104" s="23">
        <v>13</v>
      </c>
      <c r="O104" s="119">
        <v>29</v>
      </c>
      <c r="P104" s="26">
        <f t="shared" si="2"/>
        <v>51</v>
      </c>
    </row>
    <row r="105" spans="1:16" s="13" customFormat="1" ht="15.75" x14ac:dyDescent="0.25">
      <c r="A105" s="88" t="str">
        <f>'1.1'!A105</f>
        <v>MB197691</v>
      </c>
      <c r="B105" s="118" t="str">
        <f>'1.1'!B105</f>
        <v>P M AMARNATH</v>
      </c>
      <c r="C105" s="23">
        <v>4</v>
      </c>
      <c r="D105" s="23"/>
      <c r="E105" s="23"/>
      <c r="F105" s="23">
        <v>5</v>
      </c>
      <c r="G105" s="23">
        <v>4</v>
      </c>
      <c r="H105" s="23">
        <v>3</v>
      </c>
      <c r="I105" s="23">
        <v>2</v>
      </c>
      <c r="J105" s="23">
        <v>9</v>
      </c>
      <c r="K105" s="23">
        <v>7</v>
      </c>
      <c r="L105" s="23">
        <v>8</v>
      </c>
      <c r="M105" s="23"/>
      <c r="N105" s="23">
        <v>10</v>
      </c>
      <c r="O105" s="119">
        <v>47</v>
      </c>
      <c r="P105" s="26">
        <f t="shared" si="2"/>
        <v>52</v>
      </c>
    </row>
    <row r="106" spans="1:16" s="13" customFormat="1" ht="15.75" x14ac:dyDescent="0.25">
      <c r="A106" s="88" t="str">
        <f>'1.1'!A106</f>
        <v>MB197692</v>
      </c>
      <c r="B106" s="118" t="str">
        <f>'1.1'!B106</f>
        <v>POOJA L</v>
      </c>
      <c r="C106" s="23">
        <v>5</v>
      </c>
      <c r="D106" s="23">
        <v>5</v>
      </c>
      <c r="E106" s="23">
        <v>2</v>
      </c>
      <c r="F106" s="23"/>
      <c r="G106" s="23">
        <v>4</v>
      </c>
      <c r="H106" s="23"/>
      <c r="I106" s="23"/>
      <c r="J106" s="23"/>
      <c r="K106" s="23">
        <v>9</v>
      </c>
      <c r="L106" s="23">
        <v>8</v>
      </c>
      <c r="M106" s="23">
        <v>7</v>
      </c>
      <c r="N106" s="23">
        <v>14</v>
      </c>
      <c r="O106" s="119">
        <v>61</v>
      </c>
      <c r="P106" s="26">
        <f t="shared" si="2"/>
        <v>54</v>
      </c>
    </row>
    <row r="107" spans="1:16" s="13" customFormat="1" ht="15.75" x14ac:dyDescent="0.25">
      <c r="A107" s="88" t="str">
        <f>'1.1'!A107</f>
        <v>MB197693</v>
      </c>
      <c r="B107" s="118" t="str">
        <f>'1.1'!B107</f>
        <v>POOJA MALLAPPA PATIL</v>
      </c>
      <c r="C107" s="23"/>
      <c r="D107" s="23">
        <v>5</v>
      </c>
      <c r="E107" s="23">
        <v>5</v>
      </c>
      <c r="F107" s="23">
        <v>3</v>
      </c>
      <c r="G107" s="23">
        <v>4</v>
      </c>
      <c r="H107" s="23"/>
      <c r="I107" s="23">
        <v>5</v>
      </c>
      <c r="J107" s="23"/>
      <c r="K107" s="23">
        <v>9</v>
      </c>
      <c r="L107" s="23">
        <v>8</v>
      </c>
      <c r="M107" s="23">
        <v>8</v>
      </c>
      <c r="N107" s="23">
        <v>12</v>
      </c>
      <c r="O107" s="119">
        <v>44</v>
      </c>
      <c r="P107" s="26">
        <f t="shared" si="2"/>
        <v>59</v>
      </c>
    </row>
    <row r="108" spans="1:16" s="13" customFormat="1" ht="15.75" x14ac:dyDescent="0.25">
      <c r="A108" s="88" t="str">
        <f>'1.1'!A108</f>
        <v>MB197694</v>
      </c>
      <c r="B108" s="118" t="str">
        <f>'1.1'!B108</f>
        <v>POORNIMA D PATIL</v>
      </c>
      <c r="C108" s="23"/>
      <c r="D108" s="23">
        <v>4</v>
      </c>
      <c r="E108" s="23">
        <v>4</v>
      </c>
      <c r="F108" s="23">
        <v>5</v>
      </c>
      <c r="G108" s="23"/>
      <c r="H108" s="23">
        <v>4</v>
      </c>
      <c r="I108" s="23">
        <v>5</v>
      </c>
      <c r="J108" s="23"/>
      <c r="K108" s="23">
        <v>8</v>
      </c>
      <c r="L108" s="23">
        <v>8</v>
      </c>
      <c r="M108" s="23">
        <v>7</v>
      </c>
      <c r="N108" s="23">
        <v>10</v>
      </c>
      <c r="O108" s="119">
        <v>42</v>
      </c>
      <c r="P108" s="26">
        <f t="shared" si="2"/>
        <v>55</v>
      </c>
    </row>
    <row r="109" spans="1:16" s="13" customFormat="1" ht="15.75" x14ac:dyDescent="0.25">
      <c r="A109" s="88" t="str">
        <f>'1.1'!A109</f>
        <v>MB197695</v>
      </c>
      <c r="B109" s="118" t="str">
        <f>'1.1'!B109</f>
        <v>PRAJEETH A GOUTHAM</v>
      </c>
      <c r="C109" s="23"/>
      <c r="D109" s="23">
        <v>4</v>
      </c>
      <c r="E109" s="23">
        <v>5</v>
      </c>
      <c r="F109" s="23">
        <v>2</v>
      </c>
      <c r="G109" s="23">
        <v>4</v>
      </c>
      <c r="H109" s="23"/>
      <c r="I109" s="23"/>
      <c r="J109" s="23">
        <v>8</v>
      </c>
      <c r="K109" s="23">
        <v>7</v>
      </c>
      <c r="L109" s="23"/>
      <c r="M109" s="23">
        <v>7</v>
      </c>
      <c r="N109" s="23">
        <v>13</v>
      </c>
      <c r="O109" s="119">
        <v>63</v>
      </c>
      <c r="P109" s="26">
        <f t="shared" si="2"/>
        <v>50</v>
      </c>
    </row>
    <row r="110" spans="1:16" s="13" customFormat="1" ht="15.75" x14ac:dyDescent="0.25">
      <c r="A110" s="88" t="str">
        <f>'1.1'!A110</f>
        <v>MB197696</v>
      </c>
      <c r="B110" s="118" t="str">
        <f>'1.1'!B110</f>
        <v>PRAJNA PRAMANIK</v>
      </c>
      <c r="C110" s="23">
        <v>1</v>
      </c>
      <c r="D110" s="23"/>
      <c r="E110" s="23">
        <v>5</v>
      </c>
      <c r="F110" s="23"/>
      <c r="G110" s="23"/>
      <c r="H110" s="23">
        <v>5</v>
      </c>
      <c r="I110" s="23"/>
      <c r="J110" s="23"/>
      <c r="K110" s="23">
        <v>8</v>
      </c>
      <c r="L110" s="23">
        <v>9</v>
      </c>
      <c r="M110" s="23">
        <v>8</v>
      </c>
      <c r="N110" s="23">
        <v>12</v>
      </c>
      <c r="O110" s="119">
        <v>57</v>
      </c>
      <c r="P110" s="26">
        <f t="shared" si="2"/>
        <v>48</v>
      </c>
    </row>
    <row r="111" spans="1:16" s="13" customFormat="1" ht="15.75" x14ac:dyDescent="0.25">
      <c r="A111" s="88" t="str">
        <f>'1.1'!A111</f>
        <v>MB197697</v>
      </c>
      <c r="B111" s="118" t="str">
        <f>'1.1'!B111</f>
        <v>PRAJNA SHETTY</v>
      </c>
      <c r="C111" s="23">
        <v>2</v>
      </c>
      <c r="D111" s="23">
        <v>5</v>
      </c>
      <c r="E111" s="23">
        <v>5</v>
      </c>
      <c r="F111" s="23"/>
      <c r="G111" s="23"/>
      <c r="H111" s="23"/>
      <c r="I111" s="23">
        <v>4</v>
      </c>
      <c r="J111" s="23">
        <v>9</v>
      </c>
      <c r="K111" s="23">
        <v>9</v>
      </c>
      <c r="L111" s="23"/>
      <c r="M111" s="23">
        <v>8</v>
      </c>
      <c r="N111" s="23">
        <v>11</v>
      </c>
      <c r="O111" s="119">
        <v>46</v>
      </c>
      <c r="P111" s="26">
        <f t="shared" si="2"/>
        <v>53</v>
      </c>
    </row>
    <row r="112" spans="1:16" s="13" customFormat="1" ht="15.75" x14ac:dyDescent="0.25">
      <c r="A112" s="88" t="str">
        <f>'1.1'!A112</f>
        <v>MB197698</v>
      </c>
      <c r="B112" s="118" t="str">
        <f>'1.1'!B112</f>
        <v>PRANAV PRAMOD KUMAR</v>
      </c>
      <c r="C112" s="23">
        <v>5</v>
      </c>
      <c r="D112" s="23"/>
      <c r="E112" s="23"/>
      <c r="F112" s="23">
        <v>5</v>
      </c>
      <c r="G112" s="23">
        <v>2</v>
      </c>
      <c r="H112" s="23"/>
      <c r="I112" s="23">
        <v>4</v>
      </c>
      <c r="J112" s="23">
        <v>7</v>
      </c>
      <c r="K112" s="23">
        <v>7</v>
      </c>
      <c r="L112" s="23"/>
      <c r="M112" s="23">
        <v>9</v>
      </c>
      <c r="N112" s="23">
        <v>11</v>
      </c>
      <c r="O112" s="119">
        <v>65</v>
      </c>
      <c r="P112" s="26">
        <f t="shared" si="2"/>
        <v>50</v>
      </c>
    </row>
    <row r="113" spans="1:16" s="13" customFormat="1" ht="15.75" x14ac:dyDescent="0.25">
      <c r="A113" s="88" t="str">
        <f>'1.1'!A113</f>
        <v>MB197699</v>
      </c>
      <c r="B113" s="118" t="str">
        <f>'1.1'!B113</f>
        <v>PRATEEK BHAT</v>
      </c>
      <c r="C113" s="23">
        <v>4</v>
      </c>
      <c r="D113" s="23">
        <v>2</v>
      </c>
      <c r="E113" s="23">
        <v>5</v>
      </c>
      <c r="F113" s="23">
        <v>3</v>
      </c>
      <c r="G113" s="23"/>
      <c r="H113" s="23"/>
      <c r="I113" s="23">
        <v>5</v>
      </c>
      <c r="J113" s="23">
        <v>7</v>
      </c>
      <c r="K113" s="23"/>
      <c r="L113" s="23">
        <v>7</v>
      </c>
      <c r="M113" s="23">
        <v>9</v>
      </c>
      <c r="N113" s="23">
        <v>9</v>
      </c>
      <c r="O113" s="119">
        <v>41</v>
      </c>
      <c r="P113" s="26">
        <f t="shared" si="2"/>
        <v>51</v>
      </c>
    </row>
    <row r="114" spans="1:16" s="13" customFormat="1" ht="15.75" x14ac:dyDescent="0.25">
      <c r="A114" s="88" t="str">
        <f>'1.1'!A114</f>
        <v>MB197700</v>
      </c>
      <c r="B114" s="118" t="str">
        <f>'1.1'!B114</f>
        <v>PRATHIKSHA PAWAR C</v>
      </c>
      <c r="C114" s="23">
        <v>4</v>
      </c>
      <c r="D114" s="23">
        <v>4</v>
      </c>
      <c r="E114" s="23"/>
      <c r="F114" s="23">
        <v>2</v>
      </c>
      <c r="G114" s="23"/>
      <c r="H114" s="23">
        <v>2</v>
      </c>
      <c r="I114" s="23">
        <v>4</v>
      </c>
      <c r="J114" s="23">
        <v>7</v>
      </c>
      <c r="K114" s="23"/>
      <c r="L114" s="23">
        <v>8</v>
      </c>
      <c r="M114" s="23">
        <v>8</v>
      </c>
      <c r="N114" s="23">
        <v>14</v>
      </c>
      <c r="O114" s="119">
        <v>37</v>
      </c>
      <c r="P114" s="26">
        <f t="shared" si="2"/>
        <v>53</v>
      </c>
    </row>
    <row r="115" spans="1:16" s="13" customFormat="1" ht="15.75" x14ac:dyDescent="0.25">
      <c r="A115" s="88" t="str">
        <f>'1.1'!A115</f>
        <v>MB197701</v>
      </c>
      <c r="B115" s="118" t="str">
        <f>'1.1'!B115</f>
        <v>PRITHVI SHANKARANARAYANA HEGDE</v>
      </c>
      <c r="C115" s="23">
        <v>3</v>
      </c>
      <c r="D115" s="23"/>
      <c r="E115" s="23"/>
      <c r="F115" s="23">
        <v>3</v>
      </c>
      <c r="G115" s="23">
        <v>5</v>
      </c>
      <c r="H115" s="23">
        <v>3</v>
      </c>
      <c r="I115" s="23">
        <v>2</v>
      </c>
      <c r="J115" s="23">
        <v>8</v>
      </c>
      <c r="K115" s="23"/>
      <c r="L115" s="23">
        <v>6</v>
      </c>
      <c r="M115" s="23">
        <v>7</v>
      </c>
      <c r="N115" s="23">
        <v>14</v>
      </c>
      <c r="O115" s="119">
        <v>53</v>
      </c>
      <c r="P115" s="26">
        <f t="shared" si="2"/>
        <v>51</v>
      </c>
    </row>
    <row r="116" spans="1:16" s="13" customFormat="1" ht="15.75" x14ac:dyDescent="0.25">
      <c r="A116" s="88" t="str">
        <f>'1.1'!A116</f>
        <v>MB197702</v>
      </c>
      <c r="B116" s="118" t="str">
        <f>'1.1'!B116</f>
        <v>PRIYANKA V MURTHY</v>
      </c>
      <c r="C116" s="23">
        <v>4</v>
      </c>
      <c r="D116" s="23">
        <v>5</v>
      </c>
      <c r="E116" s="23"/>
      <c r="F116" s="23">
        <v>4</v>
      </c>
      <c r="G116" s="23"/>
      <c r="H116" s="23">
        <v>3</v>
      </c>
      <c r="I116" s="23">
        <v>4</v>
      </c>
      <c r="J116" s="23">
        <v>7</v>
      </c>
      <c r="K116" s="23"/>
      <c r="L116" s="23">
        <v>8</v>
      </c>
      <c r="M116" s="23">
        <v>7</v>
      </c>
      <c r="N116" s="23">
        <v>14</v>
      </c>
      <c r="O116" s="119">
        <v>45</v>
      </c>
      <c r="P116" s="26">
        <f t="shared" si="2"/>
        <v>56</v>
      </c>
    </row>
    <row r="117" spans="1:16" s="13" customFormat="1" ht="15.75" x14ac:dyDescent="0.25">
      <c r="A117" s="88" t="str">
        <f>'1.1'!A117</f>
        <v>MB197703</v>
      </c>
      <c r="B117" s="118" t="str">
        <f>'1.1'!B117</f>
        <v>PRIYASHREE S</v>
      </c>
      <c r="C117" s="23">
        <v>3</v>
      </c>
      <c r="D117" s="23">
        <v>5</v>
      </c>
      <c r="E117" s="23">
        <v>4</v>
      </c>
      <c r="F117" s="23">
        <v>4</v>
      </c>
      <c r="G117" s="23"/>
      <c r="H117" s="23">
        <v>5</v>
      </c>
      <c r="I117" s="23"/>
      <c r="J117" s="23">
        <v>8</v>
      </c>
      <c r="K117" s="23"/>
      <c r="L117" s="23">
        <v>8</v>
      </c>
      <c r="M117" s="23">
        <v>9</v>
      </c>
      <c r="N117" s="23">
        <v>10</v>
      </c>
      <c r="O117" s="119">
        <v>45</v>
      </c>
      <c r="P117" s="26">
        <f t="shared" si="2"/>
        <v>56</v>
      </c>
    </row>
    <row r="118" spans="1:16" s="13" customFormat="1" ht="15.75" x14ac:dyDescent="0.25">
      <c r="A118" s="88" t="str">
        <f>'1.1'!A118</f>
        <v>MB197704</v>
      </c>
      <c r="B118" s="118" t="str">
        <f>'1.1'!B118</f>
        <v>PUSHPA PRANITHA T</v>
      </c>
      <c r="C118" s="23">
        <v>3</v>
      </c>
      <c r="D118" s="23"/>
      <c r="E118" s="23">
        <v>3</v>
      </c>
      <c r="F118" s="23"/>
      <c r="G118" s="23">
        <v>4</v>
      </c>
      <c r="H118" s="23">
        <v>5</v>
      </c>
      <c r="I118" s="23">
        <v>3</v>
      </c>
      <c r="J118" s="23">
        <v>8</v>
      </c>
      <c r="K118" s="23">
        <v>9</v>
      </c>
      <c r="L118" s="23">
        <v>9</v>
      </c>
      <c r="M118" s="23"/>
      <c r="N118" s="23">
        <v>10</v>
      </c>
      <c r="O118" s="119">
        <v>44</v>
      </c>
      <c r="P118" s="26">
        <f t="shared" si="2"/>
        <v>54</v>
      </c>
    </row>
    <row r="119" spans="1:16" s="13" customFormat="1" ht="15.75" x14ac:dyDescent="0.25">
      <c r="A119" s="88" t="str">
        <f>'1.1'!A119</f>
        <v>MB197705</v>
      </c>
      <c r="B119" s="118" t="str">
        <f>'1.1'!B119</f>
        <v>R N ROHIT</v>
      </c>
      <c r="C119" s="23"/>
      <c r="D119" s="23">
        <v>3</v>
      </c>
      <c r="E119" s="23">
        <v>2</v>
      </c>
      <c r="F119" s="23">
        <v>5</v>
      </c>
      <c r="G119" s="23">
        <v>3</v>
      </c>
      <c r="H119" s="23"/>
      <c r="I119" s="23">
        <v>2</v>
      </c>
      <c r="J119" s="23"/>
      <c r="K119" s="23">
        <v>8</v>
      </c>
      <c r="L119" s="23">
        <v>9</v>
      </c>
      <c r="M119" s="23">
        <v>8</v>
      </c>
      <c r="N119" s="23">
        <v>13</v>
      </c>
      <c r="O119" s="119">
        <v>41</v>
      </c>
      <c r="P119" s="26">
        <f t="shared" si="2"/>
        <v>53</v>
      </c>
    </row>
    <row r="120" spans="1:16" s="13" customFormat="1" ht="15.75" x14ac:dyDescent="0.25">
      <c r="A120" s="88" t="str">
        <f>'1.1'!A120</f>
        <v>MB197706</v>
      </c>
      <c r="B120" s="118" t="str">
        <f>'1.1'!B120</f>
        <v>RAHUL JADHAV M</v>
      </c>
      <c r="C120" s="23"/>
      <c r="D120" s="23">
        <v>4</v>
      </c>
      <c r="E120" s="23">
        <v>5</v>
      </c>
      <c r="F120" s="23">
        <v>5</v>
      </c>
      <c r="G120" s="23">
        <v>4</v>
      </c>
      <c r="H120" s="23">
        <v>5</v>
      </c>
      <c r="I120" s="23"/>
      <c r="J120" s="23">
        <v>7</v>
      </c>
      <c r="K120" s="23">
        <v>8</v>
      </c>
      <c r="L120" s="23"/>
      <c r="M120" s="23">
        <v>9</v>
      </c>
      <c r="N120" s="23">
        <v>12</v>
      </c>
      <c r="O120" s="119">
        <v>44</v>
      </c>
      <c r="P120" s="26">
        <f t="shared" si="2"/>
        <v>59</v>
      </c>
    </row>
    <row r="121" spans="1:16" s="13" customFormat="1" ht="15.75" x14ac:dyDescent="0.25">
      <c r="A121" s="88" t="str">
        <f>'1.1'!A121</f>
        <v>MB197707</v>
      </c>
      <c r="B121" s="118" t="str">
        <f>'1.1'!B121</f>
        <v>RAHUL NAIR H</v>
      </c>
      <c r="C121" s="23"/>
      <c r="D121" s="23"/>
      <c r="E121" s="23">
        <v>3</v>
      </c>
      <c r="F121" s="23">
        <v>5</v>
      </c>
      <c r="G121" s="23">
        <v>4</v>
      </c>
      <c r="H121" s="23"/>
      <c r="I121" s="23">
        <v>3</v>
      </c>
      <c r="J121" s="23">
        <v>9</v>
      </c>
      <c r="K121" s="23">
        <v>9</v>
      </c>
      <c r="L121" s="23">
        <v>8</v>
      </c>
      <c r="M121" s="23"/>
      <c r="N121" s="23">
        <v>11</v>
      </c>
      <c r="O121" s="119">
        <v>38</v>
      </c>
      <c r="P121" s="26">
        <f t="shared" si="2"/>
        <v>52</v>
      </c>
    </row>
    <row r="122" spans="1:16" s="13" customFormat="1" ht="15.75" x14ac:dyDescent="0.25">
      <c r="A122" s="88" t="str">
        <f>'1.1'!A122</f>
        <v>MB197708</v>
      </c>
      <c r="B122" s="118" t="str">
        <f>'1.1'!B122</f>
        <v>RAJATH S</v>
      </c>
      <c r="C122" s="23">
        <v>2</v>
      </c>
      <c r="D122" s="23"/>
      <c r="E122" s="23">
        <v>4</v>
      </c>
      <c r="F122" s="23">
        <v>3</v>
      </c>
      <c r="G122" s="23">
        <v>2</v>
      </c>
      <c r="H122" s="23">
        <v>2</v>
      </c>
      <c r="I122" s="23"/>
      <c r="J122" s="23">
        <v>7</v>
      </c>
      <c r="K122" s="23">
        <v>7</v>
      </c>
      <c r="L122" s="23"/>
      <c r="M122" s="23">
        <v>9</v>
      </c>
      <c r="N122" s="23">
        <v>10</v>
      </c>
      <c r="O122" s="119">
        <v>34</v>
      </c>
      <c r="P122" s="26">
        <f t="shared" si="2"/>
        <v>46</v>
      </c>
    </row>
    <row r="123" spans="1:16" s="13" customFormat="1" ht="15.75" x14ac:dyDescent="0.25">
      <c r="A123" s="88" t="str">
        <f>'1.1'!A123</f>
        <v>MB197709</v>
      </c>
      <c r="B123" s="118" t="str">
        <f>'1.1'!B123</f>
        <v>RAKSHITH P S</v>
      </c>
      <c r="C123" s="23">
        <v>3</v>
      </c>
      <c r="D123" s="23"/>
      <c r="E123" s="23">
        <v>5</v>
      </c>
      <c r="F123" s="23">
        <v>2</v>
      </c>
      <c r="G123" s="23"/>
      <c r="H123" s="23"/>
      <c r="I123" s="23">
        <v>5</v>
      </c>
      <c r="J123" s="23">
        <v>7</v>
      </c>
      <c r="K123" s="23">
        <v>8</v>
      </c>
      <c r="L123" s="23"/>
      <c r="M123" s="23">
        <v>8</v>
      </c>
      <c r="N123" s="23">
        <v>13</v>
      </c>
      <c r="O123" s="119">
        <v>31</v>
      </c>
      <c r="P123" s="26">
        <f t="shared" si="2"/>
        <v>51</v>
      </c>
    </row>
    <row r="124" spans="1:16" s="13" customFormat="1" ht="15.75" x14ac:dyDescent="0.25">
      <c r="A124" s="88" t="str">
        <f>'1.1'!A124</f>
        <v>MB197710</v>
      </c>
      <c r="B124" s="118" t="str">
        <f>'1.1'!B124</f>
        <v>RAMYA R</v>
      </c>
      <c r="C124" s="23">
        <v>5</v>
      </c>
      <c r="D124" s="23"/>
      <c r="E124" s="23"/>
      <c r="F124" s="23">
        <v>4</v>
      </c>
      <c r="G124" s="23">
        <v>3</v>
      </c>
      <c r="H124" s="23">
        <v>3</v>
      </c>
      <c r="I124" s="23">
        <v>5</v>
      </c>
      <c r="J124" s="23">
        <v>7</v>
      </c>
      <c r="K124" s="23">
        <v>9</v>
      </c>
      <c r="L124" s="23"/>
      <c r="M124" s="23">
        <v>8</v>
      </c>
      <c r="N124" s="23">
        <v>12</v>
      </c>
      <c r="O124" s="119">
        <v>43</v>
      </c>
      <c r="P124" s="26">
        <f t="shared" si="2"/>
        <v>56</v>
      </c>
    </row>
    <row r="125" spans="1:16" s="13" customFormat="1" ht="15.75" x14ac:dyDescent="0.25">
      <c r="A125" s="88" t="str">
        <f>'1.1'!A125</f>
        <v>MB197711</v>
      </c>
      <c r="B125" s="118" t="str">
        <f>'1.1'!B125</f>
        <v>RANJITH M N</v>
      </c>
      <c r="C125" s="23"/>
      <c r="D125" s="23"/>
      <c r="E125" s="23">
        <v>3</v>
      </c>
      <c r="F125" s="23">
        <v>4</v>
      </c>
      <c r="G125" s="23">
        <v>2</v>
      </c>
      <c r="H125" s="23"/>
      <c r="I125" s="23">
        <v>5</v>
      </c>
      <c r="J125" s="23">
        <v>8</v>
      </c>
      <c r="K125" s="23"/>
      <c r="L125" s="23">
        <v>7</v>
      </c>
      <c r="M125" s="23">
        <v>7</v>
      </c>
      <c r="N125" s="23">
        <v>10</v>
      </c>
      <c r="O125" s="119">
        <v>40</v>
      </c>
      <c r="P125" s="26">
        <f t="shared" si="2"/>
        <v>46</v>
      </c>
    </row>
    <row r="126" spans="1:16" s="13" customFormat="1" ht="15.75" x14ac:dyDescent="0.25">
      <c r="A126" s="88" t="str">
        <f>'1.1'!A126</f>
        <v>MB197712</v>
      </c>
      <c r="B126" s="118" t="str">
        <f>'1.1'!B126</f>
        <v>RASHMI</v>
      </c>
      <c r="C126" s="23">
        <v>2</v>
      </c>
      <c r="D126" s="23"/>
      <c r="E126" s="23">
        <v>3</v>
      </c>
      <c r="F126" s="23">
        <v>2</v>
      </c>
      <c r="G126" s="23">
        <v>5</v>
      </c>
      <c r="H126" s="23">
        <v>4</v>
      </c>
      <c r="I126" s="23">
        <v>4</v>
      </c>
      <c r="J126" s="23">
        <v>8</v>
      </c>
      <c r="K126" s="23">
        <v>8</v>
      </c>
      <c r="L126" s="23">
        <v>7</v>
      </c>
      <c r="M126" s="23"/>
      <c r="N126" s="23">
        <v>11</v>
      </c>
      <c r="O126" s="119">
        <v>38</v>
      </c>
      <c r="P126" s="26">
        <f t="shared" si="2"/>
        <v>54</v>
      </c>
    </row>
    <row r="127" spans="1:16" s="13" customFormat="1" ht="15.75" x14ac:dyDescent="0.25">
      <c r="A127" s="88" t="str">
        <f>'1.1'!A127</f>
        <v>MB197713</v>
      </c>
      <c r="B127" s="118" t="str">
        <f>'1.1'!B127</f>
        <v>RESHMA SUBRAY HEGDE</v>
      </c>
      <c r="C127" s="23">
        <v>4</v>
      </c>
      <c r="D127" s="23">
        <v>4</v>
      </c>
      <c r="E127" s="23">
        <v>4</v>
      </c>
      <c r="F127" s="23">
        <v>4</v>
      </c>
      <c r="G127" s="23">
        <v>5</v>
      </c>
      <c r="H127" s="23">
        <v>5</v>
      </c>
      <c r="I127" s="23">
        <v>3</v>
      </c>
      <c r="J127" s="23"/>
      <c r="K127" s="23">
        <v>8</v>
      </c>
      <c r="L127" s="23">
        <v>7</v>
      </c>
      <c r="M127" s="23">
        <v>7</v>
      </c>
      <c r="N127" s="23">
        <v>12</v>
      </c>
      <c r="O127" s="119">
        <v>40</v>
      </c>
      <c r="P127" s="26">
        <f t="shared" si="2"/>
        <v>63</v>
      </c>
    </row>
    <row r="128" spans="1:16" s="13" customFormat="1" ht="15.75" x14ac:dyDescent="0.25">
      <c r="A128" s="88" t="str">
        <f>'1.1'!A128</f>
        <v>MB197714</v>
      </c>
      <c r="B128" s="118" t="str">
        <f>'1.1'!B128</f>
        <v>S PAVAN KUMAR</v>
      </c>
      <c r="C128" s="23"/>
      <c r="D128" s="23">
        <v>5</v>
      </c>
      <c r="E128" s="23">
        <v>2</v>
      </c>
      <c r="F128" s="23"/>
      <c r="G128" s="23">
        <v>2</v>
      </c>
      <c r="H128" s="23">
        <v>2</v>
      </c>
      <c r="I128" s="23">
        <v>4</v>
      </c>
      <c r="J128" s="23">
        <v>7</v>
      </c>
      <c r="K128" s="23"/>
      <c r="L128" s="23">
        <v>7</v>
      </c>
      <c r="M128" s="23">
        <v>8</v>
      </c>
      <c r="N128" s="23">
        <v>12</v>
      </c>
      <c r="O128" s="119">
        <v>39</v>
      </c>
      <c r="P128" s="26">
        <f t="shared" si="2"/>
        <v>49</v>
      </c>
    </row>
    <row r="129" spans="1:16" s="13" customFormat="1" ht="15.75" x14ac:dyDescent="0.25">
      <c r="A129" s="88" t="str">
        <f>'1.1'!A129</f>
        <v>MB197715</v>
      </c>
      <c r="B129" s="118" t="str">
        <f>'1.1'!B129</f>
        <v>S RAJASHRI</v>
      </c>
      <c r="C129" s="23">
        <v>5</v>
      </c>
      <c r="D129" s="23">
        <v>3</v>
      </c>
      <c r="E129" s="23">
        <v>3</v>
      </c>
      <c r="F129" s="23"/>
      <c r="G129" s="23"/>
      <c r="H129" s="23">
        <v>4</v>
      </c>
      <c r="I129" s="23"/>
      <c r="J129" s="23">
        <v>8</v>
      </c>
      <c r="K129" s="23">
        <v>7</v>
      </c>
      <c r="L129" s="23">
        <v>9</v>
      </c>
      <c r="M129" s="23"/>
      <c r="N129" s="23">
        <v>10</v>
      </c>
      <c r="O129" s="119">
        <v>37</v>
      </c>
      <c r="P129" s="26">
        <f t="shared" si="2"/>
        <v>49</v>
      </c>
    </row>
    <row r="130" spans="1:16" s="13" customFormat="1" ht="15.75" x14ac:dyDescent="0.25">
      <c r="A130" s="88" t="str">
        <f>'1.1'!A130</f>
        <v>MB197716</v>
      </c>
      <c r="B130" s="118" t="str">
        <f>'1.1'!B130</f>
        <v>SAGAR MURLIDHAR DESAI</v>
      </c>
      <c r="C130" s="23">
        <v>5</v>
      </c>
      <c r="D130" s="23"/>
      <c r="E130" s="23">
        <v>2</v>
      </c>
      <c r="F130" s="23">
        <v>5</v>
      </c>
      <c r="G130" s="23">
        <v>3</v>
      </c>
      <c r="H130" s="23"/>
      <c r="I130" s="23">
        <v>4</v>
      </c>
      <c r="J130" s="23">
        <v>9</v>
      </c>
      <c r="K130" s="23">
        <v>7</v>
      </c>
      <c r="L130" s="23"/>
      <c r="M130" s="23">
        <v>9</v>
      </c>
      <c r="N130" s="23">
        <v>11</v>
      </c>
      <c r="O130" s="119">
        <v>41</v>
      </c>
      <c r="P130" s="26">
        <f t="shared" si="2"/>
        <v>55</v>
      </c>
    </row>
    <row r="131" spans="1:16" s="13" customFormat="1" ht="15.75" x14ac:dyDescent="0.25">
      <c r="A131" s="88" t="str">
        <f>'1.1'!A131</f>
        <v>MB197717</v>
      </c>
      <c r="B131" s="118" t="str">
        <f>'1.1'!B131</f>
        <v>SAHANA S GAONKAR</v>
      </c>
      <c r="C131" s="23">
        <v>2</v>
      </c>
      <c r="D131" s="23">
        <v>2</v>
      </c>
      <c r="E131" s="23">
        <v>2</v>
      </c>
      <c r="F131" s="23"/>
      <c r="G131" s="23"/>
      <c r="H131" s="23"/>
      <c r="I131" s="23">
        <v>2</v>
      </c>
      <c r="J131" s="23"/>
      <c r="K131" s="23">
        <v>7</v>
      </c>
      <c r="L131" s="23">
        <v>8</v>
      </c>
      <c r="M131" s="23">
        <v>8</v>
      </c>
      <c r="N131" s="23">
        <v>12</v>
      </c>
      <c r="O131" s="119">
        <v>35</v>
      </c>
      <c r="P131" s="26">
        <f t="shared" si="2"/>
        <v>43</v>
      </c>
    </row>
    <row r="132" spans="1:16" s="13" customFormat="1" ht="15.75" x14ac:dyDescent="0.25">
      <c r="A132" s="88" t="str">
        <f>'1.1'!A132</f>
        <v>MB197718</v>
      </c>
      <c r="B132" s="118" t="str">
        <f>'1.1'!B132</f>
        <v>SAINATH VINAYAK KULKARNI</v>
      </c>
      <c r="C132" s="23">
        <v>3</v>
      </c>
      <c r="D132" s="23">
        <v>3</v>
      </c>
      <c r="E132" s="23"/>
      <c r="F132" s="23">
        <v>3</v>
      </c>
      <c r="G132" s="23">
        <v>5</v>
      </c>
      <c r="H132" s="23">
        <v>4</v>
      </c>
      <c r="I132" s="23"/>
      <c r="J132" s="23">
        <v>9</v>
      </c>
      <c r="K132" s="23"/>
      <c r="L132" s="23">
        <v>8</v>
      </c>
      <c r="M132" s="23">
        <v>7</v>
      </c>
      <c r="N132" s="23">
        <v>12</v>
      </c>
      <c r="O132" s="119">
        <v>26</v>
      </c>
      <c r="P132" s="26">
        <f t="shared" si="2"/>
        <v>54</v>
      </c>
    </row>
    <row r="133" spans="1:16" s="13" customFormat="1" ht="15.75" x14ac:dyDescent="0.25">
      <c r="A133" s="88" t="str">
        <f>'1.1'!A133</f>
        <v>MB197719</v>
      </c>
      <c r="B133" s="118" t="str">
        <f>'1.1'!B133</f>
        <v>SALMAN PASHA</v>
      </c>
      <c r="C133" s="23">
        <v>4</v>
      </c>
      <c r="D133" s="23"/>
      <c r="E133" s="23">
        <v>3</v>
      </c>
      <c r="F133" s="23">
        <v>4</v>
      </c>
      <c r="G133" s="23">
        <v>3</v>
      </c>
      <c r="H133" s="23">
        <v>5</v>
      </c>
      <c r="I133" s="23"/>
      <c r="J133" s="23">
        <v>9</v>
      </c>
      <c r="K133" s="23">
        <v>9</v>
      </c>
      <c r="L133" s="23"/>
      <c r="M133" s="23">
        <v>10</v>
      </c>
      <c r="N133" s="23">
        <v>8</v>
      </c>
      <c r="O133" s="119">
        <v>34</v>
      </c>
      <c r="P133" s="26">
        <f t="shared" si="2"/>
        <v>55</v>
      </c>
    </row>
    <row r="134" spans="1:16" s="13" customFormat="1" ht="15.75" x14ac:dyDescent="0.25">
      <c r="A134" s="88" t="str">
        <f>'1.1'!A134</f>
        <v>MB197720</v>
      </c>
      <c r="B134" s="118" t="str">
        <f>'1.1'!B134</f>
        <v>SAMARTH M</v>
      </c>
      <c r="C134" s="23">
        <v>5</v>
      </c>
      <c r="D134" s="23">
        <v>5</v>
      </c>
      <c r="E134" s="23"/>
      <c r="F134" s="23"/>
      <c r="G134" s="23">
        <v>4</v>
      </c>
      <c r="H134" s="23">
        <v>4</v>
      </c>
      <c r="I134" s="23">
        <v>4</v>
      </c>
      <c r="J134" s="23">
        <v>9</v>
      </c>
      <c r="K134" s="23">
        <v>7</v>
      </c>
      <c r="L134" s="23">
        <v>8</v>
      </c>
      <c r="M134" s="23"/>
      <c r="N134" s="23">
        <v>13</v>
      </c>
      <c r="O134" s="119">
        <v>40</v>
      </c>
      <c r="P134" s="26">
        <f t="shared" si="2"/>
        <v>59</v>
      </c>
    </row>
    <row r="135" spans="1:16" s="13" customFormat="1" ht="15.75" x14ac:dyDescent="0.25">
      <c r="A135" s="88" t="str">
        <f>'1.1'!A135</f>
        <v>MB197722</v>
      </c>
      <c r="B135" s="118" t="str">
        <f>'1.1'!B135</f>
        <v>SANDESH SHRIDHAR SHET</v>
      </c>
      <c r="C135" s="23"/>
      <c r="D135" s="23">
        <v>5</v>
      </c>
      <c r="E135" s="23">
        <v>3</v>
      </c>
      <c r="F135" s="23">
        <v>5</v>
      </c>
      <c r="G135" s="23">
        <v>5</v>
      </c>
      <c r="H135" s="23"/>
      <c r="I135" s="23">
        <v>5</v>
      </c>
      <c r="J135" s="23">
        <v>7</v>
      </c>
      <c r="K135" s="23">
        <v>7</v>
      </c>
      <c r="L135" s="23">
        <v>7</v>
      </c>
      <c r="M135" s="23"/>
      <c r="N135" s="23">
        <v>12</v>
      </c>
      <c r="O135" s="119">
        <v>38</v>
      </c>
      <c r="P135" s="26">
        <f t="shared" si="2"/>
        <v>56</v>
      </c>
    </row>
    <row r="136" spans="1:16" s="13" customFormat="1" ht="15.75" x14ac:dyDescent="0.25">
      <c r="A136" s="88" t="str">
        <f>'1.1'!A136</f>
        <v>MB197723</v>
      </c>
      <c r="B136" s="118" t="str">
        <f>'1.1'!B136</f>
        <v>SANDESHA TIMMAYYA BHAT</v>
      </c>
      <c r="C136" s="23"/>
      <c r="D136" s="23">
        <v>4</v>
      </c>
      <c r="E136" s="23">
        <v>3</v>
      </c>
      <c r="F136" s="23">
        <v>5</v>
      </c>
      <c r="G136" s="23">
        <v>3</v>
      </c>
      <c r="H136" s="23">
        <v>4</v>
      </c>
      <c r="I136" s="23"/>
      <c r="J136" s="23"/>
      <c r="K136" s="23">
        <v>9</v>
      </c>
      <c r="L136" s="23">
        <v>7</v>
      </c>
      <c r="M136" s="23">
        <v>9</v>
      </c>
      <c r="N136" s="23">
        <v>12</v>
      </c>
      <c r="O136" s="119">
        <v>29</v>
      </c>
      <c r="P136" s="26">
        <f t="shared" si="2"/>
        <v>56</v>
      </c>
    </row>
    <row r="137" spans="1:16" s="13" customFormat="1" ht="15.75" x14ac:dyDescent="0.25">
      <c r="A137" s="88" t="str">
        <f>'1.1'!A137</f>
        <v>MB197724</v>
      </c>
      <c r="B137" s="118" t="str">
        <f>'1.1'!B137</f>
        <v>SANDESHSAVAK S</v>
      </c>
      <c r="C137" s="23">
        <v>4</v>
      </c>
      <c r="D137" s="23"/>
      <c r="E137" s="23"/>
      <c r="F137" s="23">
        <v>5</v>
      </c>
      <c r="G137" s="23">
        <v>4</v>
      </c>
      <c r="H137" s="23">
        <v>4</v>
      </c>
      <c r="I137" s="23">
        <v>4</v>
      </c>
      <c r="J137" s="23">
        <v>7</v>
      </c>
      <c r="K137" s="23">
        <v>7</v>
      </c>
      <c r="L137" s="23">
        <v>8</v>
      </c>
      <c r="M137" s="23"/>
      <c r="N137" s="23">
        <v>14</v>
      </c>
      <c r="O137" s="119">
        <v>39</v>
      </c>
      <c r="P137" s="26">
        <f t="shared" si="2"/>
        <v>57</v>
      </c>
    </row>
    <row r="138" spans="1:16" s="13" customFormat="1" ht="15.75" x14ac:dyDescent="0.25">
      <c r="A138" s="88" t="str">
        <f>'1.1'!A138</f>
        <v>MB197725</v>
      </c>
      <c r="B138" s="118" t="str">
        <f>'1.1'!B138</f>
        <v>SATHISH KUMAR Y</v>
      </c>
      <c r="C138" s="23">
        <v>3</v>
      </c>
      <c r="D138" s="23">
        <v>4</v>
      </c>
      <c r="E138" s="23">
        <v>5</v>
      </c>
      <c r="F138" s="23">
        <v>5</v>
      </c>
      <c r="G138" s="23"/>
      <c r="H138" s="23"/>
      <c r="I138" s="23">
        <v>5</v>
      </c>
      <c r="J138" s="23"/>
      <c r="K138" s="23">
        <v>8</v>
      </c>
      <c r="L138" s="23">
        <v>8</v>
      </c>
      <c r="M138" s="23">
        <v>9</v>
      </c>
      <c r="N138" s="23">
        <v>10</v>
      </c>
      <c r="O138" s="119">
        <v>37</v>
      </c>
      <c r="P138" s="26">
        <f t="shared" si="2"/>
        <v>57</v>
      </c>
    </row>
    <row r="139" spans="1:16" s="13" customFormat="1" ht="15.75" x14ac:dyDescent="0.25">
      <c r="A139" s="88" t="str">
        <f>'1.1'!A139</f>
        <v>MB197726</v>
      </c>
      <c r="B139" s="118" t="str">
        <f>'1.1'!B139</f>
        <v>SATISH REDDY Y</v>
      </c>
      <c r="C139" s="23">
        <v>5</v>
      </c>
      <c r="D139" s="23">
        <v>2</v>
      </c>
      <c r="E139" s="23">
        <v>4</v>
      </c>
      <c r="F139" s="23"/>
      <c r="G139" s="23">
        <v>4</v>
      </c>
      <c r="H139" s="23">
        <v>4</v>
      </c>
      <c r="I139" s="23"/>
      <c r="J139" s="23">
        <v>8</v>
      </c>
      <c r="K139" s="23">
        <v>7</v>
      </c>
      <c r="L139" s="23">
        <v>7</v>
      </c>
      <c r="M139" s="23"/>
      <c r="N139" s="23">
        <v>13</v>
      </c>
      <c r="O139" s="119">
        <v>41</v>
      </c>
      <c r="P139" s="26">
        <f t="shared" si="2"/>
        <v>54</v>
      </c>
    </row>
    <row r="140" spans="1:16" s="13" customFormat="1" ht="15.75" x14ac:dyDescent="0.25">
      <c r="A140" s="88" t="str">
        <f>'1.1'!A140</f>
        <v>MB197727</v>
      </c>
      <c r="B140" s="118" t="str">
        <f>'1.1'!B140</f>
        <v>SHAHISTA PARVEEN</v>
      </c>
      <c r="C140" s="23"/>
      <c r="D140" s="23">
        <v>2</v>
      </c>
      <c r="E140" s="23">
        <v>4</v>
      </c>
      <c r="F140" s="23"/>
      <c r="G140" s="23">
        <v>4</v>
      </c>
      <c r="H140" s="23">
        <v>5</v>
      </c>
      <c r="I140" s="23">
        <v>5</v>
      </c>
      <c r="J140" s="23"/>
      <c r="K140" s="23">
        <v>8</v>
      </c>
      <c r="L140" s="23">
        <v>8</v>
      </c>
      <c r="M140" s="23">
        <v>8</v>
      </c>
      <c r="N140" s="23">
        <v>13</v>
      </c>
      <c r="O140" s="119">
        <v>35</v>
      </c>
      <c r="P140" s="26">
        <f t="shared" si="2"/>
        <v>57</v>
      </c>
    </row>
    <row r="141" spans="1:16" s="13" customFormat="1" ht="15.75" x14ac:dyDescent="0.25">
      <c r="A141" s="88" t="str">
        <f>'1.1'!A141</f>
        <v>MB197728</v>
      </c>
      <c r="B141" s="118" t="str">
        <f>'1.1'!B141</f>
        <v>SHASHANK B T</v>
      </c>
      <c r="C141" s="23"/>
      <c r="D141" s="23">
        <v>5</v>
      </c>
      <c r="E141" s="23">
        <v>4</v>
      </c>
      <c r="F141" s="23"/>
      <c r="G141" s="23">
        <v>5</v>
      </c>
      <c r="H141" s="23">
        <v>4</v>
      </c>
      <c r="I141" s="23">
        <v>4</v>
      </c>
      <c r="J141" s="23">
        <v>8</v>
      </c>
      <c r="K141" s="23">
        <v>8</v>
      </c>
      <c r="L141" s="23">
        <v>9</v>
      </c>
      <c r="M141" s="23"/>
      <c r="N141" s="23">
        <v>12</v>
      </c>
      <c r="O141" s="119">
        <v>34</v>
      </c>
      <c r="P141" s="26">
        <f t="shared" si="2"/>
        <v>59</v>
      </c>
    </row>
    <row r="142" spans="1:16" s="13" customFormat="1" ht="15.75" x14ac:dyDescent="0.25">
      <c r="A142" s="88" t="str">
        <f>'1.1'!A142</f>
        <v>MB197729</v>
      </c>
      <c r="B142" s="118" t="str">
        <f>'1.1'!B142</f>
        <v>SHASHANK KHARVI</v>
      </c>
      <c r="C142" s="23">
        <v>5</v>
      </c>
      <c r="D142" s="23">
        <v>2</v>
      </c>
      <c r="E142" s="23">
        <v>3</v>
      </c>
      <c r="F142" s="23"/>
      <c r="G142" s="23">
        <v>2</v>
      </c>
      <c r="H142" s="23">
        <v>3</v>
      </c>
      <c r="I142" s="23"/>
      <c r="J142" s="23">
        <v>8</v>
      </c>
      <c r="K142" s="23">
        <v>7</v>
      </c>
      <c r="L142" s="23"/>
      <c r="M142" s="23">
        <v>9</v>
      </c>
      <c r="N142" s="23">
        <v>11</v>
      </c>
      <c r="O142" s="119">
        <v>39</v>
      </c>
      <c r="P142" s="26">
        <f t="shared" si="2"/>
        <v>50</v>
      </c>
    </row>
    <row r="143" spans="1:16" s="13" customFormat="1" ht="15.75" x14ac:dyDescent="0.25">
      <c r="A143" s="88" t="str">
        <f>'1.1'!A143</f>
        <v>MB197730</v>
      </c>
      <c r="B143" s="118" t="str">
        <f>'1.1'!B143</f>
        <v>SHASHI KIRAN</v>
      </c>
      <c r="C143" s="23"/>
      <c r="D143" s="23">
        <v>4</v>
      </c>
      <c r="E143" s="23">
        <v>3</v>
      </c>
      <c r="F143" s="23"/>
      <c r="G143" s="23">
        <v>4</v>
      </c>
      <c r="H143" s="23">
        <v>4</v>
      </c>
      <c r="I143" s="23">
        <v>3</v>
      </c>
      <c r="J143" s="23">
        <v>7</v>
      </c>
      <c r="K143" s="23">
        <v>8</v>
      </c>
      <c r="L143" s="23">
        <v>9</v>
      </c>
      <c r="M143" s="23">
        <v>9</v>
      </c>
      <c r="N143" s="23">
        <v>12</v>
      </c>
      <c r="O143" s="119">
        <v>35</v>
      </c>
      <c r="P143" s="26">
        <f t="shared" si="2"/>
        <v>63</v>
      </c>
    </row>
    <row r="144" spans="1:16" s="13" customFormat="1" ht="15.75" x14ac:dyDescent="0.25">
      <c r="A144" s="88" t="str">
        <f>'1.1'!A144</f>
        <v>MB197731</v>
      </c>
      <c r="B144" s="118" t="str">
        <f>'1.1'!B144</f>
        <v>SHASHINAGA C</v>
      </c>
      <c r="C144" s="23">
        <v>5</v>
      </c>
      <c r="D144" s="23"/>
      <c r="E144" s="23"/>
      <c r="F144" s="23"/>
      <c r="G144" s="23">
        <v>3</v>
      </c>
      <c r="H144" s="23">
        <v>2</v>
      </c>
      <c r="I144" s="23">
        <v>3</v>
      </c>
      <c r="J144" s="23"/>
      <c r="K144" s="23">
        <v>8</v>
      </c>
      <c r="L144" s="23">
        <v>8</v>
      </c>
      <c r="M144" s="23">
        <v>8</v>
      </c>
      <c r="N144" s="23">
        <v>9</v>
      </c>
      <c r="O144" s="119">
        <v>41</v>
      </c>
      <c r="P144" s="26">
        <f t="shared" ref="P144:P193" si="3">SUM(C144:N144)</f>
        <v>46</v>
      </c>
    </row>
    <row r="145" spans="1:16" s="13" customFormat="1" ht="15.75" x14ac:dyDescent="0.25">
      <c r="A145" s="88" t="str">
        <f>'1.1'!A145</f>
        <v>MB197732</v>
      </c>
      <c r="B145" s="118" t="str">
        <f>'1.1'!B145</f>
        <v>SHEELA RAVISH HEGDE</v>
      </c>
      <c r="C145" s="23"/>
      <c r="D145" s="23"/>
      <c r="E145" s="23">
        <v>4</v>
      </c>
      <c r="F145" s="23">
        <v>3</v>
      </c>
      <c r="G145" s="23">
        <v>5</v>
      </c>
      <c r="H145" s="23">
        <v>4</v>
      </c>
      <c r="I145" s="23">
        <v>5</v>
      </c>
      <c r="J145" s="23">
        <v>9</v>
      </c>
      <c r="K145" s="23">
        <v>7</v>
      </c>
      <c r="L145" s="23">
        <v>9</v>
      </c>
      <c r="M145" s="23"/>
      <c r="N145" s="23">
        <v>12</v>
      </c>
      <c r="O145" s="119">
        <v>41</v>
      </c>
      <c r="P145" s="26">
        <f t="shared" si="3"/>
        <v>58</v>
      </c>
    </row>
    <row r="146" spans="1:16" s="13" customFormat="1" ht="15.75" x14ac:dyDescent="0.25">
      <c r="A146" s="88" t="str">
        <f>'1.1'!A146</f>
        <v>MB197733</v>
      </c>
      <c r="B146" s="118" t="str">
        <f>'1.1'!B146</f>
        <v>SHETTY SHRAVYA SUNDAR</v>
      </c>
      <c r="C146" s="23">
        <v>4</v>
      </c>
      <c r="D146" s="23">
        <v>3</v>
      </c>
      <c r="E146" s="23"/>
      <c r="F146" s="23">
        <v>3</v>
      </c>
      <c r="G146" s="23">
        <v>5</v>
      </c>
      <c r="H146" s="23"/>
      <c r="I146" s="23">
        <v>5</v>
      </c>
      <c r="J146" s="23">
        <v>9</v>
      </c>
      <c r="K146" s="23">
        <v>7</v>
      </c>
      <c r="L146" s="23">
        <v>8</v>
      </c>
      <c r="M146" s="23">
        <v>9</v>
      </c>
      <c r="N146" s="23">
        <v>13</v>
      </c>
      <c r="O146" s="119">
        <v>41</v>
      </c>
      <c r="P146" s="26">
        <f t="shared" si="3"/>
        <v>66</v>
      </c>
    </row>
    <row r="147" spans="1:16" s="13" customFormat="1" ht="15.75" x14ac:dyDescent="0.25">
      <c r="A147" s="88" t="str">
        <f>'1.1'!A147</f>
        <v>MB197734</v>
      </c>
      <c r="B147" s="118" t="str">
        <f>'1.1'!B147</f>
        <v>SHIVAPRASAD D R</v>
      </c>
      <c r="C147" s="23"/>
      <c r="D147" s="23">
        <v>4</v>
      </c>
      <c r="E147" s="23">
        <v>5</v>
      </c>
      <c r="F147" s="23">
        <v>2</v>
      </c>
      <c r="G147" s="23"/>
      <c r="H147" s="23">
        <v>4</v>
      </c>
      <c r="I147" s="23">
        <v>4</v>
      </c>
      <c r="J147" s="23">
        <v>8</v>
      </c>
      <c r="K147" s="23">
        <v>8</v>
      </c>
      <c r="L147" s="23"/>
      <c r="M147" s="23">
        <v>9</v>
      </c>
      <c r="N147" s="23">
        <v>14</v>
      </c>
      <c r="O147" s="119">
        <v>41</v>
      </c>
      <c r="P147" s="26">
        <f t="shared" si="3"/>
        <v>58</v>
      </c>
    </row>
    <row r="148" spans="1:16" s="13" customFormat="1" ht="15.75" x14ac:dyDescent="0.25">
      <c r="A148" s="88" t="str">
        <f>'1.1'!A148</f>
        <v>MB197735</v>
      </c>
      <c r="B148" s="118" t="str">
        <f>'1.1'!B148</f>
        <v>SHREYA ANIL DESHPANDE</v>
      </c>
      <c r="C148" s="23">
        <v>2</v>
      </c>
      <c r="D148" s="23">
        <v>4</v>
      </c>
      <c r="E148" s="23">
        <v>3</v>
      </c>
      <c r="F148" s="23">
        <v>4</v>
      </c>
      <c r="G148" s="23"/>
      <c r="H148" s="23">
        <v>3</v>
      </c>
      <c r="I148" s="23"/>
      <c r="J148" s="23">
        <v>8</v>
      </c>
      <c r="K148" s="23"/>
      <c r="L148" s="23">
        <v>8</v>
      </c>
      <c r="M148" s="23">
        <v>8</v>
      </c>
      <c r="N148" s="23">
        <v>10</v>
      </c>
      <c r="O148" s="119">
        <v>37</v>
      </c>
      <c r="P148" s="26">
        <f t="shared" si="3"/>
        <v>50</v>
      </c>
    </row>
    <row r="149" spans="1:16" s="13" customFormat="1" ht="15.75" x14ac:dyDescent="0.25">
      <c r="A149" s="88" t="str">
        <f>'1.1'!A149</f>
        <v>MB197736</v>
      </c>
      <c r="B149" s="118" t="str">
        <f>'1.1'!B149</f>
        <v>SHREYA S</v>
      </c>
      <c r="C149" s="23"/>
      <c r="D149" s="23"/>
      <c r="E149" s="23">
        <v>5</v>
      </c>
      <c r="F149" s="23">
        <v>5</v>
      </c>
      <c r="G149" s="23">
        <v>4</v>
      </c>
      <c r="H149" s="23"/>
      <c r="I149" s="23">
        <v>5</v>
      </c>
      <c r="J149" s="23">
        <v>10</v>
      </c>
      <c r="K149" s="23">
        <v>9</v>
      </c>
      <c r="L149" s="23"/>
      <c r="M149" s="23">
        <v>6</v>
      </c>
      <c r="N149" s="23">
        <v>13</v>
      </c>
      <c r="O149" s="119">
        <v>42</v>
      </c>
      <c r="P149" s="26">
        <f t="shared" si="3"/>
        <v>57</v>
      </c>
    </row>
    <row r="150" spans="1:16" s="13" customFormat="1" ht="15.75" x14ac:dyDescent="0.25">
      <c r="A150" s="88" t="str">
        <f>'1.1'!A150</f>
        <v>MB197737</v>
      </c>
      <c r="B150" s="118" t="str">
        <f>'1.1'!B150</f>
        <v>SHREYA SACHIN SHAHAPURKAR</v>
      </c>
      <c r="C150" s="23">
        <v>5</v>
      </c>
      <c r="D150" s="23">
        <v>4</v>
      </c>
      <c r="E150" s="23">
        <v>5</v>
      </c>
      <c r="F150" s="23">
        <v>3</v>
      </c>
      <c r="G150" s="23">
        <v>3</v>
      </c>
      <c r="H150" s="23"/>
      <c r="I150" s="23"/>
      <c r="J150" s="23">
        <v>9</v>
      </c>
      <c r="K150" s="23">
        <v>9</v>
      </c>
      <c r="L150" s="23"/>
      <c r="M150" s="23">
        <v>9</v>
      </c>
      <c r="N150" s="23">
        <v>10</v>
      </c>
      <c r="O150" s="119">
        <v>57</v>
      </c>
      <c r="P150" s="26">
        <f t="shared" si="3"/>
        <v>57</v>
      </c>
    </row>
    <row r="151" spans="1:16" s="13" customFormat="1" ht="15.75" x14ac:dyDescent="0.25">
      <c r="A151" s="88" t="str">
        <f>'1.1'!A151</f>
        <v>MB197738</v>
      </c>
      <c r="B151" s="118" t="str">
        <f>'1.1'!B151</f>
        <v>SHREYA SATISH DESHPANDE</v>
      </c>
      <c r="C151" s="23">
        <v>3</v>
      </c>
      <c r="D151" s="23">
        <v>1</v>
      </c>
      <c r="E151" s="23">
        <v>3</v>
      </c>
      <c r="F151" s="23">
        <v>2</v>
      </c>
      <c r="G151" s="23">
        <v>5</v>
      </c>
      <c r="H151" s="23"/>
      <c r="I151" s="23"/>
      <c r="J151" s="23">
        <v>6</v>
      </c>
      <c r="K151" s="23"/>
      <c r="L151" s="23">
        <v>8</v>
      </c>
      <c r="M151" s="23">
        <v>8</v>
      </c>
      <c r="N151" s="23">
        <v>12</v>
      </c>
      <c r="O151" s="119">
        <v>56</v>
      </c>
      <c r="P151" s="26">
        <f t="shared" si="3"/>
        <v>48</v>
      </c>
    </row>
    <row r="152" spans="1:16" s="13" customFormat="1" ht="15.75" x14ac:dyDescent="0.25">
      <c r="A152" s="88" t="str">
        <f>'1.1'!A152</f>
        <v>MB197739</v>
      </c>
      <c r="B152" s="118" t="str">
        <f>'1.1'!B152</f>
        <v>SHRIHARI V</v>
      </c>
      <c r="C152" s="23">
        <v>5</v>
      </c>
      <c r="D152" s="23">
        <v>5</v>
      </c>
      <c r="E152" s="23"/>
      <c r="F152" s="23">
        <v>5</v>
      </c>
      <c r="G152" s="23">
        <v>4</v>
      </c>
      <c r="H152" s="23"/>
      <c r="I152" s="23">
        <v>3</v>
      </c>
      <c r="J152" s="23">
        <v>8</v>
      </c>
      <c r="K152" s="23"/>
      <c r="L152" s="23">
        <v>8</v>
      </c>
      <c r="M152" s="23">
        <v>7</v>
      </c>
      <c r="N152" s="23">
        <v>12</v>
      </c>
      <c r="O152" s="119">
        <v>46</v>
      </c>
      <c r="P152" s="26">
        <f t="shared" si="3"/>
        <v>57</v>
      </c>
    </row>
    <row r="153" spans="1:16" s="13" customFormat="1" ht="15.75" x14ac:dyDescent="0.25">
      <c r="A153" s="88" t="str">
        <f>'1.1'!A153</f>
        <v>MB197740</v>
      </c>
      <c r="B153" s="118" t="str">
        <f>'1.1'!B153</f>
        <v>SHRUTHI B</v>
      </c>
      <c r="C153" s="23">
        <v>4</v>
      </c>
      <c r="D153" s="23">
        <v>5</v>
      </c>
      <c r="E153" s="23">
        <v>3</v>
      </c>
      <c r="F153" s="23"/>
      <c r="G153" s="23">
        <v>3</v>
      </c>
      <c r="H153" s="23"/>
      <c r="I153" s="23">
        <v>5</v>
      </c>
      <c r="J153" s="23"/>
      <c r="K153" s="23">
        <v>7</v>
      </c>
      <c r="L153" s="23">
        <v>7</v>
      </c>
      <c r="M153" s="23">
        <v>8</v>
      </c>
      <c r="N153" s="23">
        <v>10</v>
      </c>
      <c r="O153" s="119">
        <v>53</v>
      </c>
      <c r="P153" s="26">
        <f t="shared" si="3"/>
        <v>52</v>
      </c>
    </row>
    <row r="154" spans="1:16" s="13" customFormat="1" ht="15.75" x14ac:dyDescent="0.25">
      <c r="A154" s="88" t="str">
        <f>'1.1'!A154</f>
        <v>MB197741</v>
      </c>
      <c r="B154" s="118" t="str">
        <f>'1.1'!B154</f>
        <v>SHUBHAM BASAVARAJ BEESANAKOPPA</v>
      </c>
      <c r="C154" s="23"/>
      <c r="D154" s="23"/>
      <c r="E154" s="23">
        <v>5</v>
      </c>
      <c r="F154" s="23">
        <v>1</v>
      </c>
      <c r="G154" s="23">
        <v>2</v>
      </c>
      <c r="H154" s="23">
        <v>3</v>
      </c>
      <c r="I154" s="23">
        <v>3</v>
      </c>
      <c r="J154" s="23">
        <v>7</v>
      </c>
      <c r="K154" s="23"/>
      <c r="L154" s="23">
        <v>7</v>
      </c>
      <c r="M154" s="23">
        <v>7</v>
      </c>
      <c r="N154" s="23">
        <v>10</v>
      </c>
      <c r="O154" s="119">
        <v>55</v>
      </c>
      <c r="P154" s="26">
        <f t="shared" si="3"/>
        <v>45</v>
      </c>
    </row>
    <row r="155" spans="1:16" s="13" customFormat="1" ht="15.75" x14ac:dyDescent="0.25">
      <c r="A155" s="88" t="str">
        <f>'1.1'!A155</f>
        <v>MB197742</v>
      </c>
      <c r="B155" s="118" t="str">
        <f>'1.1'!B155</f>
        <v>SINDHU NARASIMHA HEGDE</v>
      </c>
      <c r="C155" s="23"/>
      <c r="D155" s="23"/>
      <c r="E155" s="23">
        <v>4</v>
      </c>
      <c r="F155" s="23">
        <v>5</v>
      </c>
      <c r="G155" s="23">
        <v>4</v>
      </c>
      <c r="H155" s="23">
        <v>5</v>
      </c>
      <c r="I155" s="23">
        <v>2</v>
      </c>
      <c r="J155" s="23"/>
      <c r="K155" s="23">
        <v>7</v>
      </c>
      <c r="L155" s="23">
        <v>8</v>
      </c>
      <c r="M155" s="23">
        <v>7</v>
      </c>
      <c r="N155" s="23">
        <v>11</v>
      </c>
      <c r="O155" s="119">
        <v>37</v>
      </c>
      <c r="P155" s="26">
        <f t="shared" si="3"/>
        <v>53</v>
      </c>
    </row>
    <row r="156" spans="1:16" s="13" customFormat="1" ht="15.75" x14ac:dyDescent="0.25">
      <c r="A156" s="88" t="str">
        <f>'1.1'!A156</f>
        <v>MB197743</v>
      </c>
      <c r="B156" s="118" t="str">
        <f>'1.1'!B156</f>
        <v>SMEETA PATIL</v>
      </c>
      <c r="C156" s="23">
        <v>3</v>
      </c>
      <c r="D156" s="23"/>
      <c r="E156" s="23">
        <v>3</v>
      </c>
      <c r="F156" s="23"/>
      <c r="G156" s="23">
        <v>4</v>
      </c>
      <c r="H156" s="23">
        <v>4</v>
      </c>
      <c r="I156" s="23">
        <v>5</v>
      </c>
      <c r="J156" s="23">
        <v>8</v>
      </c>
      <c r="K156" s="23">
        <v>8</v>
      </c>
      <c r="L156" s="23">
        <v>9</v>
      </c>
      <c r="M156" s="23"/>
      <c r="N156" s="23">
        <v>10</v>
      </c>
      <c r="O156" s="119">
        <v>34</v>
      </c>
      <c r="P156" s="26">
        <f t="shared" si="3"/>
        <v>54</v>
      </c>
    </row>
    <row r="157" spans="1:16" s="13" customFormat="1" ht="15.75" x14ac:dyDescent="0.25">
      <c r="A157" s="88" t="str">
        <f>'1.1'!A157</f>
        <v>MB197744</v>
      </c>
      <c r="B157" s="118" t="str">
        <f>'1.1'!B157</f>
        <v>SNEHA M</v>
      </c>
      <c r="C157" s="23">
        <v>5</v>
      </c>
      <c r="D157" s="23">
        <v>4</v>
      </c>
      <c r="E157" s="23">
        <v>3</v>
      </c>
      <c r="F157" s="23">
        <v>4</v>
      </c>
      <c r="G157" s="23"/>
      <c r="H157" s="23"/>
      <c r="I157" s="23">
        <v>2</v>
      </c>
      <c r="J157" s="23"/>
      <c r="K157" s="23">
        <v>8</v>
      </c>
      <c r="L157" s="23">
        <v>7</v>
      </c>
      <c r="M157" s="23">
        <v>8</v>
      </c>
      <c r="N157" s="23">
        <v>12</v>
      </c>
      <c r="O157" s="119">
        <v>26</v>
      </c>
      <c r="P157" s="26">
        <f t="shared" si="3"/>
        <v>53</v>
      </c>
    </row>
    <row r="158" spans="1:16" s="13" customFormat="1" ht="15.75" x14ac:dyDescent="0.25">
      <c r="A158" s="120" t="str">
        <f>'1.1'!A158</f>
        <v>MB197745</v>
      </c>
      <c r="B158" s="124" t="str">
        <f>'1.1'!B158</f>
        <v>SPOORTHY M S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8"/>
      <c r="P158" s="26">
        <f t="shared" si="3"/>
        <v>0</v>
      </c>
    </row>
    <row r="159" spans="1:16" s="13" customFormat="1" ht="15.75" x14ac:dyDescent="0.25">
      <c r="A159" s="88" t="str">
        <f>'1.1'!A159</f>
        <v>MB197746</v>
      </c>
      <c r="B159" s="118" t="str">
        <f>'1.1'!B159</f>
        <v>SRAVANTHI T</v>
      </c>
      <c r="C159" s="23">
        <v>4</v>
      </c>
      <c r="D159" s="23"/>
      <c r="E159" s="23">
        <v>4</v>
      </c>
      <c r="F159" s="23">
        <v>3</v>
      </c>
      <c r="G159" s="23">
        <v>3</v>
      </c>
      <c r="H159" s="23">
        <v>5</v>
      </c>
      <c r="I159" s="23"/>
      <c r="J159" s="23"/>
      <c r="K159" s="23">
        <v>7</v>
      </c>
      <c r="L159" s="23">
        <v>7</v>
      </c>
      <c r="M159" s="23">
        <v>7</v>
      </c>
      <c r="N159" s="23"/>
      <c r="O159" s="129">
        <v>36</v>
      </c>
      <c r="P159" s="26">
        <f t="shared" si="3"/>
        <v>40</v>
      </c>
    </row>
    <row r="160" spans="1:16" s="13" customFormat="1" ht="15.75" x14ac:dyDescent="0.25">
      <c r="A160" s="88" t="str">
        <f>'1.1'!A160</f>
        <v>MB197747</v>
      </c>
      <c r="B160" s="118" t="str">
        <f>'1.1'!B160</f>
        <v>SRINIDHI BK</v>
      </c>
      <c r="C160" s="23">
        <v>4</v>
      </c>
      <c r="D160" s="23">
        <v>3</v>
      </c>
      <c r="E160" s="23">
        <v>3</v>
      </c>
      <c r="F160" s="23"/>
      <c r="G160" s="23">
        <v>5</v>
      </c>
      <c r="H160" s="23">
        <v>3</v>
      </c>
      <c r="I160" s="23">
        <v>4</v>
      </c>
      <c r="J160" s="23">
        <v>9</v>
      </c>
      <c r="K160" s="23">
        <v>8</v>
      </c>
      <c r="L160" s="23"/>
      <c r="M160" s="23">
        <v>8</v>
      </c>
      <c r="N160" s="23">
        <v>10</v>
      </c>
      <c r="O160" s="129">
        <v>26</v>
      </c>
      <c r="P160" s="26">
        <f t="shared" si="3"/>
        <v>57</v>
      </c>
    </row>
    <row r="161" spans="1:16" s="13" customFormat="1" ht="15.75" x14ac:dyDescent="0.25">
      <c r="A161" s="88" t="str">
        <f>'1.1'!A161</f>
        <v>MB197748</v>
      </c>
      <c r="B161" s="118" t="str">
        <f>'1.1'!B161</f>
        <v>SRIVALLI GUPTHA N</v>
      </c>
      <c r="C161" s="23">
        <v>5</v>
      </c>
      <c r="D161" s="23"/>
      <c r="E161" s="23">
        <v>4</v>
      </c>
      <c r="F161" s="23">
        <v>5</v>
      </c>
      <c r="G161" s="23">
        <v>5</v>
      </c>
      <c r="H161" s="23">
        <v>2</v>
      </c>
      <c r="I161" s="23"/>
      <c r="J161" s="23">
        <v>9</v>
      </c>
      <c r="K161" s="23">
        <v>8</v>
      </c>
      <c r="L161" s="23"/>
      <c r="M161" s="23">
        <v>7</v>
      </c>
      <c r="N161" s="23">
        <v>10</v>
      </c>
      <c r="O161" s="129">
        <v>29</v>
      </c>
      <c r="P161" s="26">
        <f t="shared" si="3"/>
        <v>55</v>
      </c>
    </row>
    <row r="162" spans="1:16" s="13" customFormat="1" ht="15.75" x14ac:dyDescent="0.25">
      <c r="A162" s="88" t="str">
        <f>'1.1'!A162</f>
        <v>MB197749</v>
      </c>
      <c r="B162" s="118" t="str">
        <f>'1.1'!B162</f>
        <v>SUBHASHINI D</v>
      </c>
      <c r="C162" s="23">
        <v>4</v>
      </c>
      <c r="D162" s="23"/>
      <c r="E162" s="23">
        <v>4</v>
      </c>
      <c r="F162" s="23">
        <v>2</v>
      </c>
      <c r="G162" s="23">
        <v>3</v>
      </c>
      <c r="H162" s="23"/>
      <c r="I162" s="23"/>
      <c r="J162" s="23">
        <v>7</v>
      </c>
      <c r="K162" s="23"/>
      <c r="L162" s="23">
        <v>10</v>
      </c>
      <c r="M162" s="23">
        <v>8</v>
      </c>
      <c r="N162" s="23">
        <v>14</v>
      </c>
      <c r="O162" s="129">
        <v>40</v>
      </c>
      <c r="P162" s="26">
        <f t="shared" si="3"/>
        <v>52</v>
      </c>
    </row>
    <row r="163" spans="1:16" s="13" customFormat="1" ht="15.75" x14ac:dyDescent="0.25">
      <c r="A163" s="88" t="str">
        <f>'1.1'!A163</f>
        <v>MB197750</v>
      </c>
      <c r="B163" s="118" t="str">
        <f>'1.1'!B163</f>
        <v>SUDHAKARA J V</v>
      </c>
      <c r="C163" s="23">
        <v>3</v>
      </c>
      <c r="D163" s="23">
        <v>5</v>
      </c>
      <c r="E163" s="23">
        <v>2</v>
      </c>
      <c r="F163" s="23">
        <v>5</v>
      </c>
      <c r="G163" s="23">
        <v>2</v>
      </c>
      <c r="H163" s="23"/>
      <c r="I163" s="23"/>
      <c r="J163" s="23">
        <v>9</v>
      </c>
      <c r="K163" s="23"/>
      <c r="L163" s="23">
        <v>7</v>
      </c>
      <c r="M163" s="23">
        <v>8</v>
      </c>
      <c r="N163" s="23">
        <v>10</v>
      </c>
      <c r="O163" s="129">
        <v>40</v>
      </c>
      <c r="P163" s="26">
        <f t="shared" si="3"/>
        <v>51</v>
      </c>
    </row>
    <row r="164" spans="1:16" s="13" customFormat="1" ht="15.75" x14ac:dyDescent="0.25">
      <c r="A164" s="88" t="str">
        <f>'1.1'!A164</f>
        <v>MB197751</v>
      </c>
      <c r="B164" s="118" t="str">
        <f>'1.1'!B164</f>
        <v>SUGAN G R</v>
      </c>
      <c r="C164" s="23">
        <v>2</v>
      </c>
      <c r="D164" s="23">
        <v>4</v>
      </c>
      <c r="E164" s="23">
        <v>4</v>
      </c>
      <c r="F164" s="23">
        <v>1</v>
      </c>
      <c r="G164" s="23">
        <v>4</v>
      </c>
      <c r="H164" s="23">
        <v>4</v>
      </c>
      <c r="I164" s="23">
        <v>2</v>
      </c>
      <c r="J164" s="23">
        <v>8</v>
      </c>
      <c r="K164" s="23">
        <v>7</v>
      </c>
      <c r="L164" s="23"/>
      <c r="M164" s="23">
        <v>8</v>
      </c>
      <c r="N164" s="23">
        <v>13</v>
      </c>
      <c r="O164" s="129">
        <v>49</v>
      </c>
      <c r="P164" s="26">
        <f t="shared" si="3"/>
        <v>57</v>
      </c>
    </row>
    <row r="165" spans="1:16" s="13" customFormat="1" ht="15.75" x14ac:dyDescent="0.25">
      <c r="A165" s="88" t="str">
        <f>'1.1'!A165</f>
        <v>MB197752</v>
      </c>
      <c r="B165" s="118" t="str">
        <f>'1.1'!B165</f>
        <v>SUMANTH O R</v>
      </c>
      <c r="C165" s="23"/>
      <c r="D165" s="23">
        <v>5</v>
      </c>
      <c r="E165" s="23">
        <v>4</v>
      </c>
      <c r="F165" s="23">
        <v>3</v>
      </c>
      <c r="G165" s="23">
        <v>3</v>
      </c>
      <c r="H165" s="23"/>
      <c r="I165" s="23"/>
      <c r="J165" s="23">
        <v>8</v>
      </c>
      <c r="K165" s="23"/>
      <c r="L165" s="23">
        <v>7</v>
      </c>
      <c r="M165" s="23">
        <v>9</v>
      </c>
      <c r="N165" s="23">
        <v>9</v>
      </c>
      <c r="O165" s="129">
        <v>41</v>
      </c>
      <c r="P165" s="26">
        <f t="shared" si="3"/>
        <v>48</v>
      </c>
    </row>
    <row r="166" spans="1:16" s="13" customFormat="1" ht="15.75" x14ac:dyDescent="0.25">
      <c r="A166" s="88" t="str">
        <f>'1.1'!A166</f>
        <v>MB197753</v>
      </c>
      <c r="B166" s="118" t="str">
        <f>'1.1'!B166</f>
        <v>SUNITHA S</v>
      </c>
      <c r="C166" s="23">
        <v>3</v>
      </c>
      <c r="D166" s="23"/>
      <c r="E166" s="23">
        <v>4</v>
      </c>
      <c r="F166" s="23">
        <v>5</v>
      </c>
      <c r="G166" s="23"/>
      <c r="H166" s="23">
        <v>3</v>
      </c>
      <c r="I166" s="23"/>
      <c r="J166" s="23">
        <v>9</v>
      </c>
      <c r="K166" s="23">
        <v>8</v>
      </c>
      <c r="L166" s="23">
        <v>6</v>
      </c>
      <c r="M166" s="23"/>
      <c r="N166" s="23">
        <v>11</v>
      </c>
      <c r="O166" s="119">
        <v>44</v>
      </c>
      <c r="P166" s="26">
        <f t="shared" si="3"/>
        <v>49</v>
      </c>
    </row>
    <row r="167" spans="1:16" s="13" customFormat="1" ht="15.75" x14ac:dyDescent="0.25">
      <c r="A167" s="88" t="str">
        <f>'1.1'!A167</f>
        <v>MB197754</v>
      </c>
      <c r="B167" s="118" t="str">
        <f>'1.1'!B167</f>
        <v>SUPRITA S CHATNI</v>
      </c>
      <c r="C167" s="23">
        <v>3</v>
      </c>
      <c r="D167" s="23">
        <v>3</v>
      </c>
      <c r="E167" s="23"/>
      <c r="F167" s="23">
        <v>5</v>
      </c>
      <c r="G167" s="23">
        <v>4</v>
      </c>
      <c r="H167" s="23">
        <v>3</v>
      </c>
      <c r="I167" s="23"/>
      <c r="J167" s="23">
        <v>9</v>
      </c>
      <c r="K167" s="23">
        <v>8</v>
      </c>
      <c r="L167" s="23">
        <v>7</v>
      </c>
      <c r="M167" s="23"/>
      <c r="N167" s="23">
        <v>10</v>
      </c>
      <c r="O167" s="129">
        <v>49</v>
      </c>
      <c r="P167" s="26">
        <f t="shared" si="3"/>
        <v>52</v>
      </c>
    </row>
    <row r="168" spans="1:16" s="13" customFormat="1" ht="15.75" x14ac:dyDescent="0.25">
      <c r="A168" s="88" t="str">
        <f>'1.1'!A168</f>
        <v>MB197755</v>
      </c>
      <c r="B168" s="118" t="str">
        <f>'1.1'!B168</f>
        <v>SURAJ MUTHU</v>
      </c>
      <c r="C168" s="23">
        <v>5</v>
      </c>
      <c r="D168" s="23">
        <v>3</v>
      </c>
      <c r="E168" s="23"/>
      <c r="F168" s="23">
        <v>4</v>
      </c>
      <c r="G168" s="23">
        <v>5</v>
      </c>
      <c r="H168" s="23">
        <v>3</v>
      </c>
      <c r="I168" s="23"/>
      <c r="J168" s="23">
        <v>6</v>
      </c>
      <c r="K168" s="23"/>
      <c r="L168" s="23">
        <v>7</v>
      </c>
      <c r="M168" s="23">
        <v>8</v>
      </c>
      <c r="N168" s="23">
        <v>11</v>
      </c>
      <c r="O168" s="129">
        <v>41</v>
      </c>
      <c r="P168" s="26">
        <f t="shared" si="3"/>
        <v>52</v>
      </c>
    </row>
    <row r="169" spans="1:16" s="13" customFormat="1" ht="15.75" x14ac:dyDescent="0.25">
      <c r="A169" s="88" t="str">
        <f>'1.1'!A169</f>
        <v>MB197756</v>
      </c>
      <c r="B169" s="118" t="str">
        <f>'1.1'!B169</f>
        <v>SUSHMA</v>
      </c>
      <c r="C169" s="23"/>
      <c r="D169" s="23">
        <v>4</v>
      </c>
      <c r="E169" s="23"/>
      <c r="F169" s="23">
        <v>4</v>
      </c>
      <c r="G169" s="23">
        <v>5</v>
      </c>
      <c r="H169" s="23">
        <v>4</v>
      </c>
      <c r="I169" s="23">
        <v>4</v>
      </c>
      <c r="J169" s="23">
        <v>7</v>
      </c>
      <c r="K169" s="23">
        <v>7</v>
      </c>
      <c r="L169" s="23"/>
      <c r="M169" s="23">
        <v>8</v>
      </c>
      <c r="N169" s="23">
        <v>14</v>
      </c>
      <c r="O169" s="129">
        <v>47</v>
      </c>
      <c r="P169" s="26">
        <f t="shared" si="3"/>
        <v>57</v>
      </c>
    </row>
    <row r="170" spans="1:16" s="13" customFormat="1" ht="15.75" x14ac:dyDescent="0.25">
      <c r="A170" s="88" t="str">
        <f>'1.1'!A170</f>
        <v>MB197757</v>
      </c>
      <c r="B170" s="118" t="str">
        <f>'1.1'!B170</f>
        <v>SUSHMA BHAT K</v>
      </c>
      <c r="C170" s="23"/>
      <c r="D170" s="23">
        <v>4</v>
      </c>
      <c r="E170" s="23"/>
      <c r="F170" s="23">
        <v>5</v>
      </c>
      <c r="G170" s="23">
        <v>2</v>
      </c>
      <c r="H170" s="23">
        <v>4</v>
      </c>
      <c r="I170" s="23"/>
      <c r="J170" s="23"/>
      <c r="K170" s="23">
        <v>8</v>
      </c>
      <c r="L170" s="23">
        <v>7</v>
      </c>
      <c r="M170" s="23">
        <v>9</v>
      </c>
      <c r="N170" s="23">
        <v>11</v>
      </c>
      <c r="O170" s="129">
        <v>39</v>
      </c>
      <c r="P170" s="26">
        <f t="shared" si="3"/>
        <v>50</v>
      </c>
    </row>
    <row r="171" spans="1:16" s="13" customFormat="1" ht="15.75" x14ac:dyDescent="0.25">
      <c r="A171" s="88" t="str">
        <f>'1.1'!A171</f>
        <v>MB197758</v>
      </c>
      <c r="B171" s="118" t="str">
        <f>'1.1'!B171</f>
        <v>SUSHMITHA D R</v>
      </c>
      <c r="C171" s="23">
        <v>5</v>
      </c>
      <c r="D171" s="23"/>
      <c r="E171" s="23">
        <v>2</v>
      </c>
      <c r="F171" s="23">
        <v>5</v>
      </c>
      <c r="G171" s="23"/>
      <c r="H171" s="23">
        <v>5</v>
      </c>
      <c r="I171" s="23"/>
      <c r="J171" s="23"/>
      <c r="K171" s="23">
        <v>8</v>
      </c>
      <c r="L171" s="23">
        <v>9</v>
      </c>
      <c r="M171" s="23">
        <v>8</v>
      </c>
      <c r="N171" s="23">
        <v>14</v>
      </c>
      <c r="O171" s="129">
        <v>46</v>
      </c>
      <c r="P171" s="26">
        <f t="shared" si="3"/>
        <v>56</v>
      </c>
    </row>
    <row r="172" spans="1:16" s="13" customFormat="1" ht="15.75" x14ac:dyDescent="0.25">
      <c r="A172" s="88" t="str">
        <f>'1.1'!A172</f>
        <v>MB197759</v>
      </c>
      <c r="B172" s="118" t="str">
        <f>'1.1'!B172</f>
        <v>SUSHMITHA P</v>
      </c>
      <c r="C172" s="23">
        <v>4</v>
      </c>
      <c r="D172" s="23"/>
      <c r="E172" s="23">
        <v>3</v>
      </c>
      <c r="F172" s="23">
        <v>3</v>
      </c>
      <c r="G172" s="23">
        <v>4</v>
      </c>
      <c r="H172" s="23">
        <v>5</v>
      </c>
      <c r="I172" s="23"/>
      <c r="J172" s="23">
        <v>6</v>
      </c>
      <c r="K172" s="23">
        <v>6</v>
      </c>
      <c r="L172" s="23"/>
      <c r="M172" s="23">
        <v>8</v>
      </c>
      <c r="N172" s="23">
        <v>12</v>
      </c>
      <c r="O172" s="129">
        <v>45</v>
      </c>
      <c r="P172" s="26">
        <f t="shared" si="3"/>
        <v>51</v>
      </c>
    </row>
    <row r="173" spans="1:16" s="13" customFormat="1" ht="15.75" x14ac:dyDescent="0.25">
      <c r="A173" s="88" t="str">
        <f>'1.1'!A173</f>
        <v>MB197760</v>
      </c>
      <c r="B173" s="118" t="str">
        <f>'1.1'!B173</f>
        <v>SWATI KUMARI</v>
      </c>
      <c r="C173" s="23">
        <v>1</v>
      </c>
      <c r="D173" s="23">
        <v>5</v>
      </c>
      <c r="E173" s="23">
        <v>2</v>
      </c>
      <c r="F173" s="23"/>
      <c r="G173" s="23"/>
      <c r="H173" s="23">
        <v>5</v>
      </c>
      <c r="I173" s="23"/>
      <c r="J173" s="23">
        <v>6</v>
      </c>
      <c r="K173" s="23">
        <v>6</v>
      </c>
      <c r="L173" s="23">
        <v>5</v>
      </c>
      <c r="M173" s="23">
        <v>9</v>
      </c>
      <c r="N173" s="23">
        <v>10</v>
      </c>
      <c r="O173" s="129">
        <v>48</v>
      </c>
      <c r="P173" s="26">
        <f t="shared" si="3"/>
        <v>49</v>
      </c>
    </row>
    <row r="174" spans="1:16" s="13" customFormat="1" ht="15.75" x14ac:dyDescent="0.25">
      <c r="A174" s="88" t="str">
        <f>'1.1'!A174</f>
        <v>MB197761</v>
      </c>
      <c r="B174" s="118" t="str">
        <f>'1.1'!B174</f>
        <v>SWETHA T R</v>
      </c>
      <c r="C174" s="23">
        <v>3</v>
      </c>
      <c r="D174" s="23">
        <v>5</v>
      </c>
      <c r="E174" s="23">
        <v>3</v>
      </c>
      <c r="F174" s="23"/>
      <c r="G174" s="23">
        <v>4</v>
      </c>
      <c r="H174" s="23">
        <v>3</v>
      </c>
      <c r="I174" s="23"/>
      <c r="J174" s="23">
        <v>8</v>
      </c>
      <c r="K174" s="23">
        <v>8</v>
      </c>
      <c r="L174" s="23">
        <v>7</v>
      </c>
      <c r="M174" s="23"/>
      <c r="N174" s="23"/>
      <c r="O174" s="129">
        <v>42</v>
      </c>
      <c r="P174" s="26">
        <f t="shared" si="3"/>
        <v>41</v>
      </c>
    </row>
    <row r="175" spans="1:16" s="13" customFormat="1" ht="15.75" x14ac:dyDescent="0.25">
      <c r="A175" s="88" t="str">
        <f>'1.1'!A175</f>
        <v>MB197762</v>
      </c>
      <c r="B175" s="118" t="str">
        <f>'1.1'!B175</f>
        <v>SYED ASIF PASHA</v>
      </c>
      <c r="C175" s="23">
        <v>5</v>
      </c>
      <c r="D175" s="23">
        <v>5</v>
      </c>
      <c r="E175" s="23"/>
      <c r="F175" s="23">
        <v>3</v>
      </c>
      <c r="G175" s="23"/>
      <c r="H175" s="23">
        <v>3</v>
      </c>
      <c r="I175" s="23">
        <v>4</v>
      </c>
      <c r="J175" s="23">
        <v>8</v>
      </c>
      <c r="K175" s="23">
        <v>7</v>
      </c>
      <c r="L175" s="23">
        <v>8</v>
      </c>
      <c r="M175" s="23"/>
      <c r="N175" s="23">
        <v>14</v>
      </c>
      <c r="O175" s="129">
        <v>43</v>
      </c>
      <c r="P175" s="26">
        <f t="shared" si="3"/>
        <v>57</v>
      </c>
    </row>
    <row r="176" spans="1:16" s="13" customFormat="1" ht="15.75" x14ac:dyDescent="0.25">
      <c r="A176" s="88" t="str">
        <f>'1.1'!A176</f>
        <v>MB197763</v>
      </c>
      <c r="B176" s="118" t="str">
        <f>'1.1'!B176</f>
        <v>TADAVARTHY RAGA HANISHA</v>
      </c>
      <c r="C176" s="23"/>
      <c r="D176" s="23">
        <v>2</v>
      </c>
      <c r="E176" s="23">
        <v>5</v>
      </c>
      <c r="F176" s="23"/>
      <c r="G176" s="23">
        <v>5</v>
      </c>
      <c r="H176" s="23">
        <v>3</v>
      </c>
      <c r="I176" s="23">
        <v>4</v>
      </c>
      <c r="J176" s="23">
        <v>9</v>
      </c>
      <c r="K176" s="23">
        <v>7</v>
      </c>
      <c r="L176" s="23"/>
      <c r="M176" s="23">
        <v>9</v>
      </c>
      <c r="N176" s="23">
        <v>11</v>
      </c>
      <c r="O176" s="129">
        <v>47</v>
      </c>
      <c r="P176" s="26">
        <f t="shared" si="3"/>
        <v>55</v>
      </c>
    </row>
    <row r="177" spans="1:16" s="13" customFormat="1" ht="15.75" x14ac:dyDescent="0.25">
      <c r="A177" s="88" t="str">
        <f>'1.1'!A177</f>
        <v>MB197764</v>
      </c>
      <c r="B177" s="118" t="str">
        <f>'1.1'!B177</f>
        <v>TAHSIN HADALGE</v>
      </c>
      <c r="C177" s="23"/>
      <c r="D177" s="23">
        <v>3</v>
      </c>
      <c r="E177" s="23">
        <v>2</v>
      </c>
      <c r="F177" s="23"/>
      <c r="G177" s="23">
        <v>3</v>
      </c>
      <c r="H177" s="23"/>
      <c r="I177" s="23"/>
      <c r="J177" s="23">
        <v>7</v>
      </c>
      <c r="K177" s="23"/>
      <c r="L177" s="23">
        <v>7</v>
      </c>
      <c r="M177" s="23">
        <v>9</v>
      </c>
      <c r="N177" s="23">
        <v>10</v>
      </c>
      <c r="O177" s="129">
        <v>33</v>
      </c>
      <c r="P177" s="26">
        <f t="shared" si="3"/>
        <v>41</v>
      </c>
    </row>
    <row r="178" spans="1:16" s="13" customFormat="1" ht="15.75" x14ac:dyDescent="0.25">
      <c r="A178" s="88" t="str">
        <f>'1.1'!A178</f>
        <v>MB197765</v>
      </c>
      <c r="B178" s="118" t="str">
        <f>'1.1'!B178</f>
        <v>TANZEEL AHMED</v>
      </c>
      <c r="C178" s="23">
        <v>4</v>
      </c>
      <c r="D178" s="23">
        <v>3</v>
      </c>
      <c r="E178" s="23"/>
      <c r="F178" s="23">
        <v>2</v>
      </c>
      <c r="G178" s="23"/>
      <c r="H178" s="23">
        <v>5</v>
      </c>
      <c r="I178" s="23">
        <v>5</v>
      </c>
      <c r="J178" s="23"/>
      <c r="K178" s="23">
        <v>9</v>
      </c>
      <c r="L178" s="23"/>
      <c r="M178" s="23"/>
      <c r="N178" s="23">
        <v>11</v>
      </c>
      <c r="O178" s="129">
        <v>43</v>
      </c>
      <c r="P178" s="26">
        <f t="shared" si="3"/>
        <v>39</v>
      </c>
    </row>
    <row r="179" spans="1:16" s="13" customFormat="1" ht="15.75" x14ac:dyDescent="0.25">
      <c r="A179" s="88" t="str">
        <f>'1.1'!A179</f>
        <v>MB197766</v>
      </c>
      <c r="B179" s="118" t="str">
        <f>'1.1'!B179</f>
        <v>TAUHEED AHAMED</v>
      </c>
      <c r="C179" s="23">
        <v>5</v>
      </c>
      <c r="D179" s="23"/>
      <c r="E179" s="23">
        <v>4</v>
      </c>
      <c r="F179" s="23">
        <v>4</v>
      </c>
      <c r="G179" s="23">
        <v>3</v>
      </c>
      <c r="H179" s="23">
        <v>3</v>
      </c>
      <c r="I179" s="23"/>
      <c r="J179" s="23">
        <v>9</v>
      </c>
      <c r="K179" s="23"/>
      <c r="L179" s="23">
        <v>7</v>
      </c>
      <c r="M179" s="23">
        <v>7</v>
      </c>
      <c r="N179" s="23">
        <v>12</v>
      </c>
      <c r="O179" s="129">
        <v>47</v>
      </c>
      <c r="P179" s="26">
        <f t="shared" si="3"/>
        <v>54</v>
      </c>
    </row>
    <row r="180" spans="1:16" s="13" customFormat="1" ht="15.75" x14ac:dyDescent="0.25">
      <c r="A180" s="88" t="str">
        <f>'1.1'!A180</f>
        <v>MB197767</v>
      </c>
      <c r="B180" s="118" t="str">
        <f>'1.1'!B180</f>
        <v>TEJASHREE VISHWESHWAR BHAT</v>
      </c>
      <c r="C180" s="23"/>
      <c r="D180" s="23">
        <v>3</v>
      </c>
      <c r="E180" s="23">
        <v>5</v>
      </c>
      <c r="F180" s="23"/>
      <c r="G180" s="23">
        <v>5</v>
      </c>
      <c r="H180" s="23">
        <v>4</v>
      </c>
      <c r="I180" s="23">
        <v>5</v>
      </c>
      <c r="J180" s="23">
        <v>9</v>
      </c>
      <c r="K180" s="23">
        <v>7</v>
      </c>
      <c r="L180" s="23"/>
      <c r="M180" s="23">
        <v>8</v>
      </c>
      <c r="N180" s="23">
        <v>11</v>
      </c>
      <c r="O180" s="129">
        <v>43</v>
      </c>
      <c r="P180" s="26">
        <f t="shared" si="3"/>
        <v>57</v>
      </c>
    </row>
    <row r="181" spans="1:16" s="13" customFormat="1" ht="15.75" x14ac:dyDescent="0.25">
      <c r="A181" s="88" t="str">
        <f>'1.1'!A181</f>
        <v>MB197768</v>
      </c>
      <c r="B181" s="118" t="str">
        <f>'1.1'!B181</f>
        <v>TEJASHWINI S</v>
      </c>
      <c r="C181" s="23">
        <v>5</v>
      </c>
      <c r="D181" s="23">
        <v>3</v>
      </c>
      <c r="E181" s="23">
        <v>3</v>
      </c>
      <c r="F181" s="23">
        <v>4</v>
      </c>
      <c r="G181" s="23">
        <v>5</v>
      </c>
      <c r="H181" s="23">
        <v>3</v>
      </c>
      <c r="I181" s="23">
        <v>2</v>
      </c>
      <c r="J181" s="23"/>
      <c r="K181" s="23">
        <v>9</v>
      </c>
      <c r="L181" s="23">
        <v>5</v>
      </c>
      <c r="M181" s="23">
        <v>7</v>
      </c>
      <c r="N181" s="23">
        <v>10</v>
      </c>
      <c r="O181" s="129">
        <v>47</v>
      </c>
      <c r="P181" s="26">
        <f t="shared" si="3"/>
        <v>56</v>
      </c>
    </row>
    <row r="182" spans="1:16" s="13" customFormat="1" ht="15.75" x14ac:dyDescent="0.25">
      <c r="A182" s="88" t="str">
        <f>'1.1'!A182</f>
        <v>MB197769</v>
      </c>
      <c r="B182" s="118" t="str">
        <f>'1.1'!B182</f>
        <v>THANIKA DEVI A</v>
      </c>
      <c r="C182" s="23"/>
      <c r="D182" s="23">
        <v>3</v>
      </c>
      <c r="E182" s="23">
        <v>3</v>
      </c>
      <c r="F182" s="23"/>
      <c r="G182" s="23">
        <v>5</v>
      </c>
      <c r="H182" s="23"/>
      <c r="I182" s="23">
        <v>4</v>
      </c>
      <c r="J182" s="23">
        <v>9</v>
      </c>
      <c r="K182" s="23">
        <v>7</v>
      </c>
      <c r="L182" s="23">
        <v>8</v>
      </c>
      <c r="M182" s="23"/>
      <c r="N182" s="23">
        <v>14</v>
      </c>
      <c r="O182" s="129">
        <v>42</v>
      </c>
      <c r="P182" s="26">
        <f t="shared" si="3"/>
        <v>53</v>
      </c>
    </row>
    <row r="183" spans="1:16" s="13" customFormat="1" ht="15.75" x14ac:dyDescent="0.25">
      <c r="A183" s="88" t="str">
        <f>'1.1'!A183</f>
        <v>MB197770</v>
      </c>
      <c r="B183" s="118" t="str">
        <f>'1.1'!B183</f>
        <v>THEJASVI N</v>
      </c>
      <c r="C183" s="23"/>
      <c r="D183" s="23"/>
      <c r="E183" s="23">
        <v>5</v>
      </c>
      <c r="F183" s="23">
        <v>5</v>
      </c>
      <c r="G183" s="23">
        <v>5</v>
      </c>
      <c r="H183" s="23">
        <v>5</v>
      </c>
      <c r="I183" s="23">
        <v>4</v>
      </c>
      <c r="J183" s="23">
        <v>7</v>
      </c>
      <c r="K183" s="23">
        <v>2</v>
      </c>
      <c r="L183" s="23"/>
      <c r="M183" s="23">
        <v>9</v>
      </c>
      <c r="N183" s="23">
        <v>13</v>
      </c>
      <c r="O183" s="129">
        <v>43</v>
      </c>
      <c r="P183" s="26">
        <f t="shared" si="3"/>
        <v>55</v>
      </c>
    </row>
    <row r="184" spans="1:16" s="13" customFormat="1" ht="15.75" x14ac:dyDescent="0.25">
      <c r="A184" s="88" t="str">
        <f>'1.1'!A184</f>
        <v>MB197771</v>
      </c>
      <c r="B184" s="118" t="str">
        <f>'1.1'!B184</f>
        <v>THUMMAGINJALA HIMA VARSHA THARAGA</v>
      </c>
      <c r="C184" s="23">
        <v>5</v>
      </c>
      <c r="D184" s="23">
        <v>4</v>
      </c>
      <c r="E184" s="23">
        <v>3</v>
      </c>
      <c r="F184" s="23">
        <v>5</v>
      </c>
      <c r="G184" s="23">
        <v>3</v>
      </c>
      <c r="H184" s="23"/>
      <c r="I184" s="23"/>
      <c r="J184" s="23">
        <v>7</v>
      </c>
      <c r="K184" s="23"/>
      <c r="L184" s="23">
        <v>9</v>
      </c>
      <c r="M184" s="23">
        <v>7</v>
      </c>
      <c r="N184" s="23">
        <v>11</v>
      </c>
      <c r="O184" s="129">
        <v>39</v>
      </c>
      <c r="P184" s="26">
        <f t="shared" si="3"/>
        <v>54</v>
      </c>
    </row>
    <row r="185" spans="1:16" s="13" customFormat="1" ht="15.75" x14ac:dyDescent="0.25">
      <c r="A185" s="88" t="str">
        <f>'1.1'!A185</f>
        <v>MB197772</v>
      </c>
      <c r="B185" s="118" t="str">
        <f>'1.1'!B185</f>
        <v>UDAYARAVIKANTH K V</v>
      </c>
      <c r="C185" s="23"/>
      <c r="D185" s="23">
        <v>4</v>
      </c>
      <c r="E185" s="23">
        <v>3</v>
      </c>
      <c r="F185" s="23">
        <v>5</v>
      </c>
      <c r="G185" s="23">
        <v>4</v>
      </c>
      <c r="H185" s="23"/>
      <c r="I185" s="23"/>
      <c r="J185" s="23"/>
      <c r="K185" s="23">
        <v>7</v>
      </c>
      <c r="L185" s="23">
        <v>7</v>
      </c>
      <c r="M185" s="23">
        <v>7</v>
      </c>
      <c r="N185" s="23">
        <v>11</v>
      </c>
      <c r="O185" s="129">
        <v>42</v>
      </c>
      <c r="P185" s="26">
        <f t="shared" si="3"/>
        <v>48</v>
      </c>
    </row>
    <row r="186" spans="1:16" s="13" customFormat="1" ht="15.75" x14ac:dyDescent="0.25">
      <c r="A186" s="88" t="str">
        <f>'1.1'!A186</f>
        <v>MB197773</v>
      </c>
      <c r="B186" s="118" t="str">
        <f>'1.1'!B186</f>
        <v>VANDANA BEEJADI VENKATESHA</v>
      </c>
      <c r="C186" s="23"/>
      <c r="D186" s="23">
        <v>4</v>
      </c>
      <c r="E186" s="23"/>
      <c r="F186" s="23">
        <v>2</v>
      </c>
      <c r="G186" s="23">
        <v>3</v>
      </c>
      <c r="H186" s="23">
        <v>5</v>
      </c>
      <c r="I186" s="23"/>
      <c r="J186" s="23"/>
      <c r="K186" s="23">
        <v>8</v>
      </c>
      <c r="L186" s="23">
        <v>7</v>
      </c>
      <c r="M186" s="23">
        <v>8</v>
      </c>
      <c r="N186" s="23">
        <v>10</v>
      </c>
      <c r="O186" s="129">
        <v>42</v>
      </c>
      <c r="P186" s="26">
        <f t="shared" si="3"/>
        <v>47</v>
      </c>
    </row>
    <row r="187" spans="1:16" s="13" customFormat="1" ht="15.75" x14ac:dyDescent="0.25">
      <c r="A187" s="88" t="str">
        <f>'1.1'!A187</f>
        <v>MB197774</v>
      </c>
      <c r="B187" s="118" t="str">
        <f>'1.1'!B187</f>
        <v>VARSHINI S</v>
      </c>
      <c r="C187" s="23">
        <v>2</v>
      </c>
      <c r="D187" s="23">
        <v>4</v>
      </c>
      <c r="E187" s="23">
        <v>5</v>
      </c>
      <c r="F187" s="23">
        <v>2</v>
      </c>
      <c r="G187" s="23">
        <v>2</v>
      </c>
      <c r="H187" s="23">
        <v>4</v>
      </c>
      <c r="I187" s="23">
        <v>5</v>
      </c>
      <c r="J187" s="23">
        <v>9</v>
      </c>
      <c r="K187" s="23">
        <v>8</v>
      </c>
      <c r="L187" s="23">
        <v>7</v>
      </c>
      <c r="M187" s="23">
        <v>9</v>
      </c>
      <c r="N187" s="23">
        <v>12</v>
      </c>
      <c r="O187" s="129">
        <v>49</v>
      </c>
      <c r="P187" s="26">
        <f t="shared" si="3"/>
        <v>69</v>
      </c>
    </row>
    <row r="188" spans="1:16" s="13" customFormat="1" ht="15.75" x14ac:dyDescent="0.25">
      <c r="A188" s="88" t="str">
        <f>'1.1'!A188</f>
        <v>MB197775</v>
      </c>
      <c r="B188" s="118" t="str">
        <f>'1.1'!B188</f>
        <v>VASAVI V</v>
      </c>
      <c r="C188" s="23">
        <v>2</v>
      </c>
      <c r="D188" s="23">
        <v>1</v>
      </c>
      <c r="E188" s="23">
        <v>5</v>
      </c>
      <c r="F188" s="23">
        <v>3</v>
      </c>
      <c r="G188" s="23">
        <v>5</v>
      </c>
      <c r="H188" s="23">
        <v>4</v>
      </c>
      <c r="I188" s="23">
        <v>5</v>
      </c>
      <c r="J188" s="23">
        <v>7</v>
      </c>
      <c r="K188" s="23">
        <v>8</v>
      </c>
      <c r="L188" s="23"/>
      <c r="M188" s="23">
        <v>8</v>
      </c>
      <c r="N188" s="23">
        <v>13</v>
      </c>
      <c r="O188" s="129">
        <v>42</v>
      </c>
      <c r="P188" s="26">
        <f t="shared" si="3"/>
        <v>61</v>
      </c>
    </row>
    <row r="189" spans="1:16" s="13" customFormat="1" ht="15.75" x14ac:dyDescent="0.25">
      <c r="A189" s="88" t="str">
        <f>'1.1'!A189</f>
        <v>MB197776</v>
      </c>
      <c r="B189" s="118" t="str">
        <f>'1.1'!B189</f>
        <v>VIDYA V T</v>
      </c>
      <c r="C189" s="23"/>
      <c r="D189" s="23">
        <v>4</v>
      </c>
      <c r="E189" s="23"/>
      <c r="F189" s="23"/>
      <c r="G189" s="23">
        <v>3</v>
      </c>
      <c r="H189" s="23">
        <v>2</v>
      </c>
      <c r="I189" s="23">
        <v>3</v>
      </c>
      <c r="J189" s="23">
        <v>8</v>
      </c>
      <c r="K189" s="23">
        <v>7</v>
      </c>
      <c r="L189" s="23">
        <v>3</v>
      </c>
      <c r="M189" s="23">
        <v>9</v>
      </c>
      <c r="N189" s="23">
        <v>8</v>
      </c>
      <c r="O189" s="129">
        <v>48</v>
      </c>
      <c r="P189" s="26">
        <f t="shared" si="3"/>
        <v>47</v>
      </c>
    </row>
    <row r="190" spans="1:16" s="13" customFormat="1" ht="15.75" x14ac:dyDescent="0.25">
      <c r="A190" s="88" t="str">
        <f>'1.1'!A190</f>
        <v>MB197777</v>
      </c>
      <c r="B190" s="118" t="str">
        <f>'1.1'!B190</f>
        <v>VIGNESH V KAMATH</v>
      </c>
      <c r="C190" s="23">
        <v>4</v>
      </c>
      <c r="D190" s="23"/>
      <c r="E190" s="23">
        <v>5</v>
      </c>
      <c r="F190" s="23"/>
      <c r="G190" s="23">
        <v>5</v>
      </c>
      <c r="H190" s="23">
        <v>5</v>
      </c>
      <c r="I190" s="23">
        <v>5</v>
      </c>
      <c r="J190" s="23"/>
      <c r="K190" s="23">
        <v>9</v>
      </c>
      <c r="L190" s="23">
        <v>8</v>
      </c>
      <c r="M190" s="23">
        <v>8</v>
      </c>
      <c r="N190" s="23">
        <v>14</v>
      </c>
      <c r="O190" s="129">
        <v>40</v>
      </c>
      <c r="P190" s="26">
        <f t="shared" si="3"/>
        <v>63</v>
      </c>
    </row>
    <row r="191" spans="1:16" s="13" customFormat="1" ht="15.75" x14ac:dyDescent="0.25">
      <c r="A191" s="88" t="str">
        <f>'1.1'!A191</f>
        <v>MB197778</v>
      </c>
      <c r="B191" s="118" t="str">
        <f>'1.1'!B191</f>
        <v>VIKRAM RATHOD</v>
      </c>
      <c r="C191" s="23">
        <v>4</v>
      </c>
      <c r="D191" s="23">
        <v>4</v>
      </c>
      <c r="E191" s="23"/>
      <c r="F191" s="23">
        <v>4</v>
      </c>
      <c r="G191" s="23"/>
      <c r="H191" s="23">
        <v>4</v>
      </c>
      <c r="I191" s="23"/>
      <c r="J191" s="23"/>
      <c r="K191" s="23"/>
      <c r="L191" s="23">
        <v>9</v>
      </c>
      <c r="M191" s="23">
        <v>8</v>
      </c>
      <c r="N191" s="23">
        <v>11</v>
      </c>
      <c r="O191" s="129">
        <v>45</v>
      </c>
      <c r="P191" s="26">
        <f t="shared" si="3"/>
        <v>44</v>
      </c>
    </row>
    <row r="192" spans="1:16" s="13" customFormat="1" ht="15.75" x14ac:dyDescent="0.25">
      <c r="A192" s="88" t="str">
        <f>'1.1'!A192</f>
        <v>MB197779</v>
      </c>
      <c r="B192" s="118" t="str">
        <f>'1.1'!B192</f>
        <v>VIVEKA R</v>
      </c>
      <c r="C192" s="23"/>
      <c r="D192" s="23"/>
      <c r="E192" s="23">
        <v>5</v>
      </c>
      <c r="F192" s="23">
        <v>5</v>
      </c>
      <c r="G192" s="23">
        <v>4</v>
      </c>
      <c r="H192" s="23"/>
      <c r="I192" s="23">
        <v>4</v>
      </c>
      <c r="J192" s="23">
        <v>8</v>
      </c>
      <c r="K192" s="23">
        <v>8</v>
      </c>
      <c r="L192" s="23">
        <v>7</v>
      </c>
      <c r="M192" s="23"/>
      <c r="N192" s="23">
        <v>14</v>
      </c>
      <c r="O192" s="129">
        <v>35</v>
      </c>
      <c r="P192" s="26">
        <f t="shared" si="3"/>
        <v>55</v>
      </c>
    </row>
    <row r="193" spans="1:16" s="13" customFormat="1" ht="15.75" x14ac:dyDescent="0.25">
      <c r="A193" s="88" t="str">
        <f>'1.1'!A193</f>
        <v>MB197780</v>
      </c>
      <c r="B193" s="118" t="str">
        <f>'1.1'!B193</f>
        <v>YASHASWINI HK</v>
      </c>
      <c r="C193" s="23"/>
      <c r="D193" s="23">
        <v>4</v>
      </c>
      <c r="E193" s="23">
        <v>4</v>
      </c>
      <c r="F193" s="23">
        <v>3</v>
      </c>
      <c r="G193" s="23"/>
      <c r="H193" s="23"/>
      <c r="I193" s="23">
        <v>5</v>
      </c>
      <c r="J193" s="23">
        <v>8</v>
      </c>
      <c r="K193" s="23">
        <v>8</v>
      </c>
      <c r="L193" s="23"/>
      <c r="M193" s="23">
        <v>9</v>
      </c>
      <c r="N193" s="23">
        <v>11</v>
      </c>
      <c r="O193" s="130">
        <v>42</v>
      </c>
      <c r="P193" s="26">
        <f t="shared" si="3"/>
        <v>52</v>
      </c>
    </row>
    <row r="194" spans="1:16" s="13" customFormat="1" ht="15.75" x14ac:dyDescent="0.25">
      <c r="A194" s="143" t="s">
        <v>48</v>
      </c>
      <c r="B194" s="144"/>
      <c r="C194" s="34">
        <f t="shared" ref="C194:N194" si="4">COUNTA(C15:C193)</f>
        <v>126</v>
      </c>
      <c r="D194" s="35">
        <f t="shared" si="4"/>
        <v>113</v>
      </c>
      <c r="E194" s="35">
        <f t="shared" si="4"/>
        <v>129</v>
      </c>
      <c r="F194" s="35">
        <f t="shared" si="4"/>
        <v>125</v>
      </c>
      <c r="G194" s="35">
        <f t="shared" si="4"/>
        <v>126</v>
      </c>
      <c r="H194" s="35">
        <f t="shared" si="4"/>
        <v>118</v>
      </c>
      <c r="I194" s="35">
        <f t="shared" si="4"/>
        <v>123</v>
      </c>
      <c r="J194" s="35">
        <f t="shared" si="4"/>
        <v>141</v>
      </c>
      <c r="K194" s="35">
        <f t="shared" si="4"/>
        <v>130</v>
      </c>
      <c r="L194" s="35">
        <f t="shared" si="4"/>
        <v>131</v>
      </c>
      <c r="M194" s="35">
        <f t="shared" si="4"/>
        <v>139</v>
      </c>
      <c r="N194" s="35">
        <f t="shared" si="4"/>
        <v>173</v>
      </c>
      <c r="O194" s="36">
        <f>COUNT(O15:O193)</f>
        <v>178</v>
      </c>
      <c r="P194" s="37"/>
    </row>
    <row r="195" spans="1:16" s="13" customFormat="1" ht="15.75" x14ac:dyDescent="0.25">
      <c r="A195" s="143" t="s">
        <v>4</v>
      </c>
      <c r="B195" s="144"/>
      <c r="C195" s="45">
        <f t="shared" ref="C195:O195" si="5">COUNTIF(C15:C193,"&gt;"&amp;C14)</f>
        <v>62</v>
      </c>
      <c r="D195" s="46">
        <f t="shared" si="5"/>
        <v>57</v>
      </c>
      <c r="E195" s="46">
        <f t="shared" si="5"/>
        <v>67</v>
      </c>
      <c r="F195" s="46">
        <f t="shared" si="5"/>
        <v>73</v>
      </c>
      <c r="G195" s="46">
        <f t="shared" si="5"/>
        <v>74</v>
      </c>
      <c r="H195" s="46">
        <f t="shared" si="5"/>
        <v>66</v>
      </c>
      <c r="I195" s="46">
        <f t="shared" si="5"/>
        <v>67</v>
      </c>
      <c r="J195" s="46">
        <f t="shared" si="5"/>
        <v>133</v>
      </c>
      <c r="K195" s="46">
        <f t="shared" si="5"/>
        <v>122</v>
      </c>
      <c r="L195" s="46">
        <f t="shared" si="5"/>
        <v>123</v>
      </c>
      <c r="M195" s="46">
        <f t="shared" si="5"/>
        <v>138</v>
      </c>
      <c r="N195" s="46">
        <f t="shared" si="5"/>
        <v>160</v>
      </c>
      <c r="O195" s="27">
        <f t="shared" si="5"/>
        <v>178</v>
      </c>
      <c r="P195" s="42"/>
    </row>
    <row r="196" spans="1:16" s="13" customFormat="1" ht="15.75" x14ac:dyDescent="0.25">
      <c r="A196" s="143" t="s">
        <v>53</v>
      </c>
      <c r="B196" s="144"/>
      <c r="C196" s="45">
        <f t="shared" ref="C196:N196" si="6">ROUND(C195*100/C194,0)</f>
        <v>49</v>
      </c>
      <c r="D196" s="45">
        <f t="shared" si="6"/>
        <v>50</v>
      </c>
      <c r="E196" s="46">
        <f t="shared" si="6"/>
        <v>52</v>
      </c>
      <c r="F196" s="46">
        <f t="shared" si="6"/>
        <v>58</v>
      </c>
      <c r="G196" s="46">
        <f t="shared" si="6"/>
        <v>59</v>
      </c>
      <c r="H196" s="46">
        <f t="shared" si="6"/>
        <v>56</v>
      </c>
      <c r="I196" s="46">
        <f t="shared" si="6"/>
        <v>54</v>
      </c>
      <c r="J196" s="46">
        <f t="shared" si="6"/>
        <v>94</v>
      </c>
      <c r="K196" s="46">
        <f t="shared" si="6"/>
        <v>94</v>
      </c>
      <c r="L196" s="46">
        <f t="shared" si="6"/>
        <v>94</v>
      </c>
      <c r="M196" s="46">
        <f t="shared" si="6"/>
        <v>99</v>
      </c>
      <c r="N196" s="46">
        <f t="shared" si="6"/>
        <v>92</v>
      </c>
      <c r="O196" s="27">
        <f>ROUND(O195*100/O194,0)</f>
        <v>100</v>
      </c>
      <c r="P196" s="42"/>
    </row>
    <row r="197" spans="1:16" s="13" customFormat="1" x14ac:dyDescent="0.25">
      <c r="A197" s="147" t="s">
        <v>14</v>
      </c>
      <c r="B197" s="148"/>
      <c r="C197" s="45" t="str">
        <f>IF(C196&gt;=80,"3",IF(C196&gt;=70,"2",IF(C196&gt;=60,"1","-")))</f>
        <v>-</v>
      </c>
      <c r="D197" s="46" t="str">
        <f t="shared" ref="D197:O197" si="7">IF(D196&gt;=80,"3",IF(D196&gt;=70,"2",IF(D196&gt;=60,"1","-")))</f>
        <v>-</v>
      </c>
      <c r="E197" s="46" t="str">
        <f t="shared" si="7"/>
        <v>-</v>
      </c>
      <c r="F197" s="46" t="str">
        <f t="shared" si="7"/>
        <v>-</v>
      </c>
      <c r="G197" s="46" t="str">
        <f t="shared" si="7"/>
        <v>-</v>
      </c>
      <c r="H197" s="46" t="str">
        <f t="shared" si="7"/>
        <v>-</v>
      </c>
      <c r="I197" s="46" t="str">
        <f t="shared" si="7"/>
        <v>-</v>
      </c>
      <c r="J197" s="46" t="str">
        <f t="shared" si="7"/>
        <v>3</v>
      </c>
      <c r="K197" s="46" t="str">
        <f t="shared" si="7"/>
        <v>3</v>
      </c>
      <c r="L197" s="46" t="str">
        <f t="shared" si="7"/>
        <v>3</v>
      </c>
      <c r="M197" s="46" t="str">
        <f t="shared" si="7"/>
        <v>3</v>
      </c>
      <c r="N197" s="46" t="str">
        <f t="shared" si="7"/>
        <v>3</v>
      </c>
      <c r="O197" s="27" t="str">
        <f t="shared" si="7"/>
        <v>3</v>
      </c>
      <c r="P197" s="42"/>
    </row>
    <row r="198" spans="1:16" s="13" customFormat="1" x14ac:dyDescent="0.25">
      <c r="A198" s="9"/>
      <c r="B198" s="9"/>
      <c r="C198" s="22" t="s">
        <v>0</v>
      </c>
      <c r="D198" s="22" t="s">
        <v>3</v>
      </c>
      <c r="E198" s="22" t="s">
        <v>2</v>
      </c>
      <c r="F198" s="22" t="s">
        <v>2</v>
      </c>
      <c r="G198" s="22" t="s">
        <v>1</v>
      </c>
      <c r="H198" s="22" t="s">
        <v>0</v>
      </c>
      <c r="I198" s="22" t="s">
        <v>3</v>
      </c>
      <c r="J198" s="22" t="s">
        <v>2</v>
      </c>
      <c r="K198" s="22" t="s">
        <v>1</v>
      </c>
      <c r="L198" s="22" t="s">
        <v>1</v>
      </c>
      <c r="M198" s="22" t="s">
        <v>3</v>
      </c>
      <c r="N198" s="22" t="s">
        <v>2</v>
      </c>
      <c r="P198" s="10"/>
    </row>
    <row r="199" spans="1:16" s="13" customFormat="1" ht="18.75" x14ac:dyDescent="0.3">
      <c r="A199" s="9"/>
      <c r="B199" s="9"/>
      <c r="C199" s="10"/>
      <c r="D199" s="10"/>
      <c r="E199" s="11"/>
      <c r="F199" s="149"/>
      <c r="G199" s="150"/>
      <c r="H199" s="136" t="s">
        <v>15</v>
      </c>
      <c r="I199" s="137"/>
      <c r="J199" s="14" t="s">
        <v>18</v>
      </c>
      <c r="K199" s="14"/>
      <c r="L199" s="15"/>
      <c r="M199" s="15"/>
      <c r="N199" s="16"/>
      <c r="P199" s="10"/>
    </row>
    <row r="200" spans="1:16" s="13" customFormat="1" ht="20.25" x14ac:dyDescent="0.3">
      <c r="A200" s="9"/>
      <c r="B200" s="9"/>
      <c r="C200" s="17"/>
      <c r="D200" s="18"/>
      <c r="E200" s="12"/>
      <c r="F200" s="151" t="s">
        <v>16</v>
      </c>
      <c r="G200" s="152"/>
      <c r="H200" s="19" t="s">
        <v>35</v>
      </c>
      <c r="I200" s="19" t="s">
        <v>14</v>
      </c>
      <c r="J200" s="19" t="s">
        <v>35</v>
      </c>
      <c r="K200" s="19" t="s">
        <v>14</v>
      </c>
      <c r="L200" s="20"/>
      <c r="M200" s="20"/>
      <c r="N200" s="17"/>
      <c r="P200" s="10"/>
    </row>
    <row r="201" spans="1:16" s="13" customFormat="1" ht="20.25" x14ac:dyDescent="0.3">
      <c r="A201" s="9"/>
      <c r="B201" s="9"/>
      <c r="C201" s="17"/>
      <c r="D201" s="17"/>
      <c r="E201" s="12"/>
      <c r="F201" s="151" t="s">
        <v>31</v>
      </c>
      <c r="G201" s="152"/>
      <c r="H201" s="22">
        <f>AVERAGE(C196,H196,)</f>
        <v>35</v>
      </c>
      <c r="I201" s="46" t="str">
        <f>IF(H201&gt;=80,"3",IF(H201&gt;=70,"2",IF(H201&gt;=60,"1",IF(H201&lt;=59,"-"))))</f>
        <v>-</v>
      </c>
      <c r="J201" s="46">
        <f>(H201*0.3)+($O$196*0.7)</f>
        <v>80.5</v>
      </c>
      <c r="K201" s="46" t="str">
        <f>IF(J201&gt;=80,"3",IF(J201&gt;=70,"2",IF(J201&gt;=60,"1",IF(J201&lt;59,"-"))))</f>
        <v>3</v>
      </c>
      <c r="L201" s="21"/>
      <c r="M201" s="21"/>
      <c r="N201" s="17"/>
      <c r="P201" s="10"/>
    </row>
    <row r="202" spans="1:16" s="13" customFormat="1" ht="20.25" x14ac:dyDescent="0.3">
      <c r="A202" s="9"/>
      <c r="B202" s="9"/>
      <c r="C202" s="10"/>
      <c r="D202" s="10"/>
      <c r="E202" s="11"/>
      <c r="F202" s="151" t="s">
        <v>32</v>
      </c>
      <c r="G202" s="152"/>
      <c r="H202" s="39">
        <f>AVERAGE(G196,K196,L196)</f>
        <v>82.333333333333329</v>
      </c>
      <c r="I202" s="46" t="str">
        <f>IF(H202&gt;=80,"3",IF(H202&gt;=70,"2",IF(H202&gt;=60,"1",IF(H202&lt;=59,"-"))))</f>
        <v>3</v>
      </c>
      <c r="J202" s="46">
        <f t="shared" ref="J202:J204" si="8">(H202*0.3)+($O$196*0.7)</f>
        <v>94.7</v>
      </c>
      <c r="K202" s="46" t="str">
        <f>IF(J202&gt;=80,"3",IF(J202&gt;=70,"2",IF(J202&gt;=60,"1",IF(J202&lt;59,"-"))))</f>
        <v>3</v>
      </c>
      <c r="L202" s="21"/>
      <c r="M202" s="21"/>
      <c r="N202" s="17"/>
      <c r="P202" s="10"/>
    </row>
    <row r="203" spans="1:16" s="13" customFormat="1" ht="20.25" x14ac:dyDescent="0.3">
      <c r="A203" s="9"/>
      <c r="B203" s="9"/>
      <c r="C203" s="10"/>
      <c r="D203" s="10"/>
      <c r="E203" s="11"/>
      <c r="F203" s="151" t="s">
        <v>33</v>
      </c>
      <c r="G203" s="152"/>
      <c r="H203" s="22">
        <f>AVERAGE(E196,F196,J196,N196)</f>
        <v>74</v>
      </c>
      <c r="I203" s="46" t="str">
        <f t="shared" ref="I203:I204" si="9">IF(H203&gt;=80,"3",IF(H203&gt;=70,"2",IF(H203&gt;=60,"1",IF(H203&lt;=59,"-"))))</f>
        <v>2</v>
      </c>
      <c r="J203" s="46">
        <f t="shared" si="8"/>
        <v>92.2</v>
      </c>
      <c r="K203" s="46" t="str">
        <f>IF(J203&gt;=80,"3",IF(J203&gt;=70,"2",IF(J203&gt;=60,"1",IF(J203&lt;59,"-"))))</f>
        <v>3</v>
      </c>
      <c r="L203" s="21"/>
      <c r="M203" s="21"/>
      <c r="N203" s="17"/>
      <c r="P203" s="10"/>
    </row>
    <row r="204" spans="1:16" s="13" customFormat="1" ht="20.25" x14ac:dyDescent="0.3">
      <c r="A204" s="9"/>
      <c r="B204" s="9"/>
      <c r="C204" s="10"/>
      <c r="D204" s="10"/>
      <c r="E204" s="11"/>
      <c r="F204" s="151" t="s">
        <v>34</v>
      </c>
      <c r="G204" s="152"/>
      <c r="H204" s="22">
        <f>AVERAGE(D196,I196,M196)</f>
        <v>67.666666666666671</v>
      </c>
      <c r="I204" s="46" t="str">
        <f t="shared" si="9"/>
        <v>1</v>
      </c>
      <c r="J204" s="46">
        <f t="shared" si="8"/>
        <v>90.3</v>
      </c>
      <c r="K204" s="46" t="str">
        <f>IF(J204&gt;=80,"3",IF(J204&gt;=70,"2",IF(J204&gt;=60,"1",IF(J204&lt;59,"-"))))</f>
        <v>3</v>
      </c>
      <c r="L204" s="21"/>
      <c r="M204" s="21"/>
      <c r="N204" s="17"/>
      <c r="P204" s="10"/>
    </row>
  </sheetData>
  <mergeCells count="31">
    <mergeCell ref="F200:G200"/>
    <mergeCell ref="F201:G201"/>
    <mergeCell ref="F202:G202"/>
    <mergeCell ref="F203:G203"/>
    <mergeCell ref="F204:G204"/>
    <mergeCell ref="J10:M10"/>
    <mergeCell ref="A11:B11"/>
    <mergeCell ref="A12:B12"/>
    <mergeCell ref="A13:B13"/>
    <mergeCell ref="C6:G6"/>
    <mergeCell ref="H6:L6"/>
    <mergeCell ref="M6:P6"/>
    <mergeCell ref="C8:N8"/>
    <mergeCell ref="C9:N9"/>
    <mergeCell ref="F199:G199"/>
    <mergeCell ref="H199:I199"/>
    <mergeCell ref="A10:B10"/>
    <mergeCell ref="A194:B194"/>
    <mergeCell ref="A195:B195"/>
    <mergeCell ref="A196:B196"/>
    <mergeCell ref="A197:B197"/>
    <mergeCell ref="C10:I10"/>
    <mergeCell ref="A1:P1"/>
    <mergeCell ref="A2:P2"/>
    <mergeCell ref="A3:P3"/>
    <mergeCell ref="A4:P4"/>
    <mergeCell ref="A5:B5"/>
    <mergeCell ref="C5:G5"/>
    <mergeCell ref="I5:K5"/>
    <mergeCell ref="L5:M5"/>
    <mergeCell ref="N5:O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I5" sqref="I5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35" t="s">
        <v>439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3" spans="1:13" x14ac:dyDescent="0.25">
      <c r="C3" s="74"/>
      <c r="D3" s="74" t="s">
        <v>15</v>
      </c>
      <c r="E3" s="74"/>
      <c r="F3" s="74" t="s">
        <v>18</v>
      </c>
      <c r="G3" s="74"/>
    </row>
    <row r="4" spans="1:13" x14ac:dyDescent="0.25">
      <c r="C4" s="75" t="s">
        <v>16</v>
      </c>
      <c r="D4" s="74" t="s">
        <v>17</v>
      </c>
      <c r="E4" s="74" t="s">
        <v>14</v>
      </c>
      <c r="F4" s="74" t="s">
        <v>17</v>
      </c>
      <c r="G4" s="74" t="s">
        <v>14</v>
      </c>
    </row>
    <row r="5" spans="1:13" x14ac:dyDescent="0.25">
      <c r="C5" s="75" t="s">
        <v>0</v>
      </c>
      <c r="D5" s="29">
        <f>'1.4'!H201</f>
        <v>35</v>
      </c>
      <c r="E5" s="29" t="str">
        <f>'1.4'!I201</f>
        <v>-</v>
      </c>
      <c r="F5" s="29">
        <f>'1.4'!J201</f>
        <v>80.5</v>
      </c>
      <c r="G5" s="29" t="str">
        <f>'1.4'!K201</f>
        <v>3</v>
      </c>
    </row>
    <row r="6" spans="1:13" x14ac:dyDescent="0.25">
      <c r="C6" s="75" t="s">
        <v>1</v>
      </c>
      <c r="D6" s="29">
        <f>'1.4'!H202</f>
        <v>82.333333333333329</v>
      </c>
      <c r="E6" s="29" t="str">
        <f>'1.4'!I202</f>
        <v>3</v>
      </c>
      <c r="F6" s="29">
        <f>'1.4'!J202</f>
        <v>94.7</v>
      </c>
      <c r="G6" s="29" t="str">
        <f>'1.4'!K202</f>
        <v>3</v>
      </c>
    </row>
    <row r="7" spans="1:13" x14ac:dyDescent="0.25">
      <c r="C7" s="75" t="s">
        <v>2</v>
      </c>
      <c r="D7" s="29">
        <f>'1.4'!H203</f>
        <v>74</v>
      </c>
      <c r="E7" s="29" t="str">
        <f>'1.4'!I203</f>
        <v>2</v>
      </c>
      <c r="F7" s="29">
        <f>'1.4'!J203</f>
        <v>92.2</v>
      </c>
      <c r="G7" s="29" t="str">
        <f>'1.4'!K203</f>
        <v>3</v>
      </c>
    </row>
    <row r="8" spans="1:13" x14ac:dyDescent="0.25">
      <c r="C8" s="75" t="s">
        <v>3</v>
      </c>
      <c r="D8" s="29">
        <f>'1.4'!H204</f>
        <v>67.666666666666671</v>
      </c>
      <c r="E8" s="29" t="str">
        <f>'1.4'!I204</f>
        <v>1</v>
      </c>
      <c r="F8" s="29">
        <f>'1.4'!J204</f>
        <v>90.3</v>
      </c>
      <c r="G8" s="29" t="str">
        <f>'1.4'!K204</f>
        <v>3</v>
      </c>
    </row>
    <row r="11" spans="1:13" ht="15.75" thickBot="1" x14ac:dyDescent="0.3">
      <c r="B11" s="76"/>
      <c r="C11" s="77" t="s">
        <v>6</v>
      </c>
      <c r="D11" s="77" t="s">
        <v>7</v>
      </c>
      <c r="E11" s="77" t="s">
        <v>5</v>
      </c>
      <c r="F11" s="77" t="s">
        <v>12</v>
      </c>
      <c r="G11" s="77" t="s">
        <v>13</v>
      </c>
      <c r="H11" s="77" t="s">
        <v>49</v>
      </c>
      <c r="I11" s="77" t="s">
        <v>50</v>
      </c>
      <c r="J11" s="77" t="s">
        <v>51</v>
      </c>
      <c r="K11" s="77" t="s">
        <v>52</v>
      </c>
      <c r="L11" s="89" t="s">
        <v>67</v>
      </c>
      <c r="M11" s="89" t="s">
        <v>68</v>
      </c>
    </row>
    <row r="12" spans="1:13" ht="16.5" thickBot="1" x14ac:dyDescent="0.3">
      <c r="B12" s="77" t="s">
        <v>8</v>
      </c>
      <c r="C12" s="51">
        <v>3</v>
      </c>
      <c r="D12" s="52">
        <v>2</v>
      </c>
      <c r="E12" s="52">
        <v>2</v>
      </c>
      <c r="F12" s="52">
        <v>3</v>
      </c>
      <c r="G12" s="52">
        <v>2</v>
      </c>
      <c r="H12" s="52">
        <v>2</v>
      </c>
      <c r="I12" s="52">
        <v>1</v>
      </c>
      <c r="J12" s="52">
        <v>1</v>
      </c>
      <c r="K12" s="52">
        <v>2</v>
      </c>
      <c r="L12" s="52">
        <v>1</v>
      </c>
      <c r="M12" s="52">
        <v>1</v>
      </c>
    </row>
    <row r="13" spans="1:13" ht="16.5" thickBot="1" x14ac:dyDescent="0.3">
      <c r="B13" s="77" t="s">
        <v>9</v>
      </c>
      <c r="C13" s="53">
        <v>1</v>
      </c>
      <c r="D13" s="54">
        <v>3</v>
      </c>
      <c r="E13" s="54"/>
      <c r="F13" s="54">
        <v>3</v>
      </c>
      <c r="G13" s="54">
        <v>1</v>
      </c>
      <c r="H13" s="54">
        <v>1</v>
      </c>
      <c r="I13" s="54">
        <v>3</v>
      </c>
      <c r="J13" s="54">
        <v>1</v>
      </c>
      <c r="K13" s="54">
        <v>2</v>
      </c>
      <c r="L13" s="54">
        <v>3</v>
      </c>
      <c r="M13" s="54">
        <v>1</v>
      </c>
    </row>
    <row r="14" spans="1:13" ht="16.5" thickBot="1" x14ac:dyDescent="0.3">
      <c r="B14" s="77" t="s">
        <v>10</v>
      </c>
      <c r="C14" s="53">
        <v>3</v>
      </c>
      <c r="D14" s="54">
        <v>2</v>
      </c>
      <c r="E14" s="54">
        <v>3</v>
      </c>
      <c r="F14" s="54">
        <v>3</v>
      </c>
      <c r="G14" s="54">
        <v>1</v>
      </c>
      <c r="H14" s="54">
        <v>1</v>
      </c>
      <c r="I14" s="54">
        <v>1</v>
      </c>
      <c r="J14" s="54">
        <v>1</v>
      </c>
      <c r="K14" s="54">
        <v>2</v>
      </c>
      <c r="L14" s="54">
        <v>1</v>
      </c>
      <c r="M14" s="54">
        <v>1</v>
      </c>
    </row>
    <row r="15" spans="1:13" ht="16.5" thickBot="1" x14ac:dyDescent="0.3">
      <c r="B15" s="77" t="s">
        <v>11</v>
      </c>
      <c r="C15" s="53">
        <v>3</v>
      </c>
      <c r="D15" s="54">
        <v>2</v>
      </c>
      <c r="E15" s="54">
        <v>1</v>
      </c>
      <c r="F15" s="54">
        <v>3</v>
      </c>
      <c r="G15" s="54">
        <v>2</v>
      </c>
      <c r="H15" s="54">
        <v>3</v>
      </c>
      <c r="I15" s="54"/>
      <c r="J15" s="54">
        <v>1</v>
      </c>
      <c r="K15" s="54">
        <v>2</v>
      </c>
      <c r="L15" s="54"/>
      <c r="M15" s="54">
        <v>1</v>
      </c>
    </row>
    <row r="16" spans="1:13" x14ac:dyDescent="0.25">
      <c r="B16" s="6"/>
      <c r="C16" s="7" t="s">
        <v>23</v>
      </c>
      <c r="D16" s="7" t="s">
        <v>24</v>
      </c>
      <c r="E16" s="7" t="s">
        <v>25</v>
      </c>
      <c r="F16" s="7" t="s">
        <v>26</v>
      </c>
      <c r="G16" s="8" t="s">
        <v>27</v>
      </c>
    </row>
    <row r="17" spans="1:13" x14ac:dyDescent="0.25">
      <c r="B17" s="40"/>
      <c r="C17" s="40"/>
      <c r="D17" s="40"/>
      <c r="E17" s="40"/>
      <c r="F17" s="40"/>
      <c r="G17" s="40"/>
    </row>
    <row r="18" spans="1:13" x14ac:dyDescent="0.25">
      <c r="B18" s="40"/>
      <c r="C18" s="40"/>
      <c r="D18" s="40"/>
      <c r="E18" s="40"/>
      <c r="F18" s="40"/>
      <c r="G18" s="40"/>
    </row>
    <row r="19" spans="1:13" x14ac:dyDescent="0.25">
      <c r="A19" s="156" t="s">
        <v>29</v>
      </c>
      <c r="B19" s="156"/>
      <c r="C19" s="153" t="s">
        <v>6</v>
      </c>
      <c r="D19" s="153" t="s">
        <v>7</v>
      </c>
      <c r="E19" s="153" t="s">
        <v>5</v>
      </c>
      <c r="F19" s="153" t="s">
        <v>12</v>
      </c>
      <c r="G19" s="153" t="s">
        <v>13</v>
      </c>
      <c r="H19" s="153" t="s">
        <v>49</v>
      </c>
      <c r="I19" s="153" t="s">
        <v>50</v>
      </c>
      <c r="J19" s="153" t="s">
        <v>51</v>
      </c>
      <c r="K19" s="153" t="s">
        <v>52</v>
      </c>
      <c r="L19" s="153" t="s">
        <v>67</v>
      </c>
      <c r="M19" s="153" t="s">
        <v>68</v>
      </c>
    </row>
    <row r="20" spans="1:13" x14ac:dyDescent="0.25">
      <c r="A20" s="155" t="s">
        <v>28</v>
      </c>
      <c r="B20" s="155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</row>
    <row r="21" spans="1:13" x14ac:dyDescent="0.25">
      <c r="A21" s="77" t="s">
        <v>8</v>
      </c>
      <c r="B21" s="24">
        <f>F5</f>
        <v>80.5</v>
      </c>
      <c r="C21" s="82">
        <f t="shared" ref="C21:M21" si="0">C12*$B$21/3</f>
        <v>80.5</v>
      </c>
      <c r="D21" s="82">
        <f t="shared" si="0"/>
        <v>53.666666666666664</v>
      </c>
      <c r="E21" s="82">
        <f t="shared" si="0"/>
        <v>53.666666666666664</v>
      </c>
      <c r="F21" s="82">
        <f t="shared" si="0"/>
        <v>80.5</v>
      </c>
      <c r="G21" s="82">
        <f t="shared" si="0"/>
        <v>53.666666666666664</v>
      </c>
      <c r="H21" s="82">
        <f t="shared" si="0"/>
        <v>53.666666666666664</v>
      </c>
      <c r="I21" s="82">
        <f t="shared" si="0"/>
        <v>26.833333333333332</v>
      </c>
      <c r="J21" s="82">
        <f t="shared" si="0"/>
        <v>26.833333333333332</v>
      </c>
      <c r="K21" s="82">
        <f t="shared" si="0"/>
        <v>53.666666666666664</v>
      </c>
      <c r="L21" s="82">
        <f t="shared" si="0"/>
        <v>26.833333333333332</v>
      </c>
      <c r="M21" s="82">
        <f t="shared" si="0"/>
        <v>26.833333333333332</v>
      </c>
    </row>
    <row r="22" spans="1:13" x14ac:dyDescent="0.25">
      <c r="A22" s="77" t="s">
        <v>9</v>
      </c>
      <c r="B22" s="24">
        <f>F6</f>
        <v>94.7</v>
      </c>
      <c r="C22" s="82">
        <f t="shared" ref="C22:M22" si="1">C13*$B$22/3</f>
        <v>31.566666666666666</v>
      </c>
      <c r="D22" s="82">
        <f t="shared" si="1"/>
        <v>94.7</v>
      </c>
      <c r="E22" s="82">
        <f t="shared" si="1"/>
        <v>0</v>
      </c>
      <c r="F22" s="82">
        <f t="shared" si="1"/>
        <v>94.7</v>
      </c>
      <c r="G22" s="82">
        <f t="shared" si="1"/>
        <v>31.566666666666666</v>
      </c>
      <c r="H22" s="82">
        <f t="shared" si="1"/>
        <v>31.566666666666666</v>
      </c>
      <c r="I22" s="82">
        <f t="shared" si="1"/>
        <v>94.7</v>
      </c>
      <c r="J22" s="82">
        <f t="shared" si="1"/>
        <v>31.566666666666666</v>
      </c>
      <c r="K22" s="82">
        <f t="shared" si="1"/>
        <v>63.133333333333333</v>
      </c>
      <c r="L22" s="82">
        <f t="shared" si="1"/>
        <v>94.7</v>
      </c>
      <c r="M22" s="82">
        <f t="shared" si="1"/>
        <v>31.566666666666666</v>
      </c>
    </row>
    <row r="23" spans="1:13" x14ac:dyDescent="0.25">
      <c r="A23" s="77" t="s">
        <v>10</v>
      </c>
      <c r="B23" s="24">
        <f>F7</f>
        <v>92.2</v>
      </c>
      <c r="C23" s="82">
        <f t="shared" ref="C23:M23" si="2">C14*$B$23/3</f>
        <v>92.2</v>
      </c>
      <c r="D23" s="82">
        <f t="shared" si="2"/>
        <v>61.466666666666669</v>
      </c>
      <c r="E23" s="82">
        <f t="shared" si="2"/>
        <v>92.2</v>
      </c>
      <c r="F23" s="82">
        <f t="shared" si="2"/>
        <v>92.2</v>
      </c>
      <c r="G23" s="82">
        <f t="shared" si="2"/>
        <v>30.733333333333334</v>
      </c>
      <c r="H23" s="82">
        <f t="shared" si="2"/>
        <v>30.733333333333334</v>
      </c>
      <c r="I23" s="82">
        <f t="shared" si="2"/>
        <v>30.733333333333334</v>
      </c>
      <c r="J23" s="82">
        <f t="shared" si="2"/>
        <v>30.733333333333334</v>
      </c>
      <c r="K23" s="82">
        <f t="shared" si="2"/>
        <v>61.466666666666669</v>
      </c>
      <c r="L23" s="82">
        <f t="shared" si="2"/>
        <v>30.733333333333334</v>
      </c>
      <c r="M23" s="82">
        <f t="shared" si="2"/>
        <v>30.733333333333334</v>
      </c>
    </row>
    <row r="24" spans="1:13" x14ac:dyDescent="0.25">
      <c r="A24" s="77" t="s">
        <v>11</v>
      </c>
      <c r="B24" s="24">
        <f>F8</f>
        <v>90.3</v>
      </c>
      <c r="C24" s="82">
        <f>C15*$B$24/3</f>
        <v>90.3</v>
      </c>
      <c r="D24" s="82">
        <f t="shared" ref="D24:M24" si="3">D15*$B$24/3</f>
        <v>60.199999999999996</v>
      </c>
      <c r="E24" s="82">
        <f t="shared" si="3"/>
        <v>30.099999999999998</v>
      </c>
      <c r="F24" s="82">
        <f t="shared" si="3"/>
        <v>90.3</v>
      </c>
      <c r="G24" s="82">
        <f t="shared" si="3"/>
        <v>60.199999999999996</v>
      </c>
      <c r="H24" s="82">
        <f t="shared" si="3"/>
        <v>90.3</v>
      </c>
      <c r="I24" s="82">
        <f t="shared" si="3"/>
        <v>0</v>
      </c>
      <c r="J24" s="82">
        <f t="shared" si="3"/>
        <v>30.099999999999998</v>
      </c>
      <c r="K24" s="82">
        <f t="shared" si="3"/>
        <v>60.199999999999996</v>
      </c>
      <c r="L24" s="82">
        <f t="shared" si="3"/>
        <v>0</v>
      </c>
      <c r="M24" s="82">
        <f t="shared" si="3"/>
        <v>30.099999999999998</v>
      </c>
    </row>
    <row r="25" spans="1:13" x14ac:dyDescent="0.25">
      <c r="A25" s="77" t="s">
        <v>30</v>
      </c>
      <c r="B25" s="25"/>
      <c r="C25" s="84">
        <f t="shared" ref="C25:M25" si="4">AVERAGE(C21:C24)</f>
        <v>73.641666666666666</v>
      </c>
      <c r="D25" s="84">
        <f t="shared" si="4"/>
        <v>67.50833333333334</v>
      </c>
      <c r="E25" s="84">
        <f t="shared" si="4"/>
        <v>43.991666666666667</v>
      </c>
      <c r="F25" s="84">
        <f t="shared" si="4"/>
        <v>89.424999999999997</v>
      </c>
      <c r="G25" s="84">
        <f t="shared" si="4"/>
        <v>44.041666666666664</v>
      </c>
      <c r="H25" s="84">
        <f t="shared" si="4"/>
        <v>51.566666666666663</v>
      </c>
      <c r="I25" s="84">
        <f t="shared" si="4"/>
        <v>38.066666666666663</v>
      </c>
      <c r="J25" s="84">
        <f t="shared" si="4"/>
        <v>29.80833333333333</v>
      </c>
      <c r="K25" s="84">
        <f t="shared" si="4"/>
        <v>59.61666666666666</v>
      </c>
      <c r="L25" s="84">
        <f t="shared" si="4"/>
        <v>38.066666666666663</v>
      </c>
      <c r="M25" s="84">
        <f t="shared" si="4"/>
        <v>29.80833333333333</v>
      </c>
    </row>
    <row r="26" spans="1:13" x14ac:dyDescent="0.25">
      <c r="B26" s="40"/>
      <c r="C26" s="40"/>
      <c r="D26" s="40"/>
      <c r="E26" s="40"/>
      <c r="F26" s="40"/>
      <c r="G26" s="40"/>
    </row>
    <row r="27" spans="1:13" x14ac:dyDescent="0.25">
      <c r="D27" s="40"/>
      <c r="E27" s="6"/>
      <c r="F27" s="6"/>
      <c r="G27" s="6"/>
      <c r="H27" s="6"/>
      <c r="I27" s="6"/>
    </row>
    <row r="28" spans="1:13" x14ac:dyDescent="0.25">
      <c r="D28" s="40"/>
      <c r="E28" s="40"/>
      <c r="F28" s="40"/>
      <c r="G28" s="40"/>
    </row>
  </sheetData>
  <mergeCells count="14">
    <mergeCell ref="M19:M20"/>
    <mergeCell ref="A1:L1"/>
    <mergeCell ref="H19:H20"/>
    <mergeCell ref="I19:I20"/>
    <mergeCell ref="J19:J20"/>
    <mergeCell ref="K19:K20"/>
    <mergeCell ref="A20:B20"/>
    <mergeCell ref="A19:B19"/>
    <mergeCell ref="C19:C20"/>
    <mergeCell ref="D19:D20"/>
    <mergeCell ref="E19:E20"/>
    <mergeCell ref="F19:F20"/>
    <mergeCell ref="G19:G20"/>
    <mergeCell ref="L19:L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opLeftCell="A28" zoomScale="80" zoomScaleNormal="80" workbookViewId="0">
      <selection activeCell="H211" sqref="H211"/>
    </sheetView>
  </sheetViews>
  <sheetFormatPr defaultRowHeight="15" x14ac:dyDescent="0.25"/>
  <cols>
    <col min="1" max="1" width="18.140625" style="1" customWidth="1"/>
    <col min="2" max="2" width="36.28515625" style="1" customWidth="1"/>
    <col min="3" max="3" width="15.28515625" style="2" customWidth="1"/>
    <col min="4" max="7" width="5.7109375" style="2" customWidth="1"/>
    <col min="8" max="8" width="10.140625" style="2" customWidth="1"/>
    <col min="9" max="9" width="9.85546875" style="2" customWidth="1"/>
    <col min="10" max="10" width="8.7109375" style="2" customWidth="1"/>
    <col min="11" max="11" width="8.5703125" style="2" customWidth="1"/>
    <col min="12" max="12" width="11.42578125" style="2" customWidth="1"/>
    <col min="13" max="13" width="5.7109375" style="2" customWidth="1"/>
    <col min="14" max="14" width="8.140625" style="2" customWidth="1"/>
    <col min="15" max="15" width="15.7109375" style="41" bestFit="1" customWidth="1"/>
    <col min="16" max="16" width="24.42578125" style="2" bestFit="1" customWidth="1"/>
    <col min="17" max="16384" width="9.140625" style="41"/>
  </cols>
  <sheetData>
    <row r="1" spans="1:16" ht="18.75" customHeight="1" x14ac:dyDescent="0.3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5" customHeight="1" x14ac:dyDescent="0.3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5" customHeight="1" x14ac:dyDescent="0.3">
      <c r="A3" s="132" t="s">
        <v>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5" customHeight="1" x14ac:dyDescent="0.3">
      <c r="A4" s="133" t="s">
        <v>57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15" customHeight="1" x14ac:dyDescent="0.3">
      <c r="A5" s="132" t="s">
        <v>44</v>
      </c>
      <c r="B5" s="132"/>
      <c r="C5" s="132" t="s">
        <v>431</v>
      </c>
      <c r="D5" s="132"/>
      <c r="E5" s="132"/>
      <c r="F5" s="132"/>
      <c r="G5" s="132"/>
      <c r="H5" s="70"/>
      <c r="I5" s="132" t="s">
        <v>47</v>
      </c>
      <c r="J5" s="132"/>
      <c r="K5" s="132"/>
      <c r="L5" s="132" t="s">
        <v>66</v>
      </c>
      <c r="M5" s="132"/>
      <c r="N5" s="132" t="s">
        <v>45</v>
      </c>
      <c r="O5" s="132"/>
      <c r="P5" s="70">
        <v>1.5</v>
      </c>
    </row>
    <row r="6" spans="1:16" ht="56.25" x14ac:dyDescent="0.3">
      <c r="A6" s="126" t="s">
        <v>56</v>
      </c>
      <c r="B6" s="70"/>
      <c r="C6" s="134" t="s">
        <v>441</v>
      </c>
      <c r="D6" s="134"/>
      <c r="E6" s="134"/>
      <c r="F6" s="134"/>
      <c r="G6" s="134"/>
      <c r="H6" s="132" t="s">
        <v>46</v>
      </c>
      <c r="I6" s="132"/>
      <c r="J6" s="132"/>
      <c r="K6" s="132"/>
      <c r="L6" s="132"/>
      <c r="M6" s="132" t="s">
        <v>443</v>
      </c>
      <c r="N6" s="132"/>
      <c r="O6" s="132"/>
      <c r="P6" s="132"/>
    </row>
    <row r="7" spans="1:16" x14ac:dyDescent="0.25">
      <c r="A7" s="71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72"/>
    </row>
    <row r="8" spans="1:16" ht="25.5" customHeight="1" x14ac:dyDescent="0.3">
      <c r="A8" s="65"/>
      <c r="B8" s="65"/>
      <c r="C8" s="135" t="s">
        <v>442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66"/>
      <c r="P8" s="87"/>
    </row>
    <row r="9" spans="1:16" ht="18.75" x14ac:dyDescent="0.3">
      <c r="A9" s="68"/>
      <c r="B9" s="68"/>
      <c r="C9" s="131" t="s">
        <v>65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66"/>
      <c r="P9" s="87"/>
    </row>
    <row r="10" spans="1:16" ht="18.75" x14ac:dyDescent="0.3">
      <c r="A10" s="153"/>
      <c r="B10" s="153"/>
      <c r="C10" s="157" t="s">
        <v>37</v>
      </c>
      <c r="D10" s="157"/>
      <c r="E10" s="157"/>
      <c r="F10" s="157"/>
      <c r="G10" s="157"/>
      <c r="H10" s="157"/>
      <c r="I10" s="157"/>
      <c r="J10" s="157" t="s">
        <v>38</v>
      </c>
      <c r="K10" s="157"/>
      <c r="L10" s="157"/>
      <c r="M10" s="157"/>
      <c r="N10" s="79" t="s">
        <v>39</v>
      </c>
      <c r="O10" s="78"/>
      <c r="P10" s="67"/>
    </row>
    <row r="11" spans="1:16" s="13" customFormat="1" ht="15.75" x14ac:dyDescent="0.25">
      <c r="A11" s="143" t="s">
        <v>20</v>
      </c>
      <c r="B11" s="144"/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 t="s">
        <v>40</v>
      </c>
      <c r="P11" s="46" t="s">
        <v>36</v>
      </c>
    </row>
    <row r="12" spans="1:16" s="13" customFormat="1" ht="15.75" x14ac:dyDescent="0.25">
      <c r="A12" s="145" t="s">
        <v>21</v>
      </c>
      <c r="B12" s="146"/>
      <c r="C12" s="22" t="s">
        <v>2</v>
      </c>
      <c r="D12" s="22" t="s">
        <v>59</v>
      </c>
      <c r="E12" s="22" t="s">
        <v>0</v>
      </c>
      <c r="F12" s="22" t="s">
        <v>2</v>
      </c>
      <c r="G12" s="22" t="s">
        <v>1</v>
      </c>
      <c r="H12" s="22" t="s">
        <v>1</v>
      </c>
      <c r="I12" s="22" t="s">
        <v>2</v>
      </c>
      <c r="J12" s="22" t="s">
        <v>3</v>
      </c>
      <c r="K12" s="22" t="s">
        <v>2</v>
      </c>
      <c r="L12" s="22" t="s">
        <v>0</v>
      </c>
      <c r="M12" s="22" t="s">
        <v>2</v>
      </c>
      <c r="N12" s="22" t="s">
        <v>59</v>
      </c>
      <c r="O12" s="46" t="s">
        <v>19</v>
      </c>
      <c r="P12" s="46" t="s">
        <v>19</v>
      </c>
    </row>
    <row r="13" spans="1:16" s="13" customFormat="1" ht="15.75" x14ac:dyDescent="0.25">
      <c r="A13" s="143" t="s">
        <v>22</v>
      </c>
      <c r="B13" s="144"/>
      <c r="C13" s="46">
        <v>5</v>
      </c>
      <c r="D13" s="46">
        <v>5</v>
      </c>
      <c r="E13" s="46">
        <v>5</v>
      </c>
      <c r="F13" s="46">
        <v>5</v>
      </c>
      <c r="G13" s="46">
        <v>5</v>
      </c>
      <c r="H13" s="46">
        <v>5</v>
      </c>
      <c r="I13" s="46">
        <v>5</v>
      </c>
      <c r="J13" s="46">
        <v>10</v>
      </c>
      <c r="K13" s="46">
        <v>10</v>
      </c>
      <c r="L13" s="46">
        <v>10</v>
      </c>
      <c r="M13" s="46">
        <v>10</v>
      </c>
      <c r="N13" s="46">
        <v>15</v>
      </c>
      <c r="O13" s="46">
        <v>70</v>
      </c>
      <c r="P13" s="46">
        <v>70</v>
      </c>
    </row>
    <row r="14" spans="1:16" s="13" customFormat="1" ht="22.5" customHeight="1" x14ac:dyDescent="0.25">
      <c r="A14" s="30" t="s">
        <v>54</v>
      </c>
      <c r="B14" s="30" t="s">
        <v>55</v>
      </c>
      <c r="C14" s="31">
        <f>C13*0.64</f>
        <v>3.2</v>
      </c>
      <c r="D14" s="31">
        <f t="shared" ref="D14:N14" si="0">D13*0.64</f>
        <v>3.2</v>
      </c>
      <c r="E14" s="31">
        <f t="shared" si="0"/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6.4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9.6</v>
      </c>
      <c r="O14" s="32">
        <f>O13*0.357142</f>
        <v>24.999940000000002</v>
      </c>
      <c r="P14" s="33"/>
    </row>
    <row r="15" spans="1:16" s="13" customFormat="1" ht="15.75" x14ac:dyDescent="0.25">
      <c r="A15" s="88" t="str">
        <f>'1.1'!A15</f>
        <v>MB197601</v>
      </c>
      <c r="B15" s="118" t="str">
        <f>'1.1'!B15</f>
        <v>AAKANKSHA RAO BS</v>
      </c>
      <c r="C15" s="23"/>
      <c r="D15" s="23">
        <v>3</v>
      </c>
      <c r="E15" s="23">
        <v>4</v>
      </c>
      <c r="F15" s="23">
        <v>4</v>
      </c>
      <c r="G15" s="23">
        <v>5</v>
      </c>
      <c r="H15" s="23">
        <v>2</v>
      </c>
      <c r="I15" s="23"/>
      <c r="J15" s="23">
        <v>8</v>
      </c>
      <c r="K15" s="23"/>
      <c r="L15" s="23">
        <v>6</v>
      </c>
      <c r="M15" s="23">
        <v>7</v>
      </c>
      <c r="N15" s="23"/>
      <c r="O15" s="119">
        <v>26</v>
      </c>
      <c r="P15" s="26">
        <f>SUM(C15:N15)</f>
        <v>39</v>
      </c>
    </row>
    <row r="16" spans="1:16" s="13" customFormat="1" ht="15.75" x14ac:dyDescent="0.25">
      <c r="A16" s="88" t="str">
        <f>'1.1'!A16</f>
        <v>MB197602</v>
      </c>
      <c r="B16" s="118" t="str">
        <f>'1.1'!B16</f>
        <v>ABHAY PAI</v>
      </c>
      <c r="C16" s="23">
        <v>2</v>
      </c>
      <c r="D16" s="23">
        <v>4</v>
      </c>
      <c r="E16" s="23">
        <v>3</v>
      </c>
      <c r="F16" s="23">
        <v>1</v>
      </c>
      <c r="G16" s="23">
        <v>2</v>
      </c>
      <c r="H16" s="23">
        <v>5</v>
      </c>
      <c r="I16" s="23">
        <v>5</v>
      </c>
      <c r="J16" s="23"/>
      <c r="K16" s="23">
        <v>9</v>
      </c>
      <c r="L16" s="23">
        <v>9</v>
      </c>
      <c r="M16" s="23">
        <v>6</v>
      </c>
      <c r="N16" s="23">
        <v>10</v>
      </c>
      <c r="O16" s="119">
        <v>41</v>
      </c>
      <c r="P16" s="26">
        <f t="shared" ref="P16:P79" si="1">SUM(C16:N16)</f>
        <v>56</v>
      </c>
    </row>
    <row r="17" spans="1:16" s="13" customFormat="1" ht="15.75" x14ac:dyDescent="0.25">
      <c r="A17" s="88" t="str">
        <f>'1.1'!A17</f>
        <v>MB197603</v>
      </c>
      <c r="B17" s="118" t="str">
        <f>'1.1'!B17</f>
        <v>ABHISHEK HATTI</v>
      </c>
      <c r="C17" s="23">
        <v>2</v>
      </c>
      <c r="D17" s="23">
        <v>2</v>
      </c>
      <c r="E17" s="23">
        <v>2</v>
      </c>
      <c r="F17" s="23"/>
      <c r="G17" s="23"/>
      <c r="H17" s="23">
        <v>5</v>
      </c>
      <c r="I17" s="23">
        <v>3</v>
      </c>
      <c r="J17" s="23"/>
      <c r="K17" s="23">
        <v>9</v>
      </c>
      <c r="L17" s="23">
        <v>8</v>
      </c>
      <c r="M17" s="23">
        <v>9</v>
      </c>
      <c r="N17" s="23">
        <v>13</v>
      </c>
      <c r="O17" s="119">
        <v>22</v>
      </c>
      <c r="P17" s="26">
        <f t="shared" si="1"/>
        <v>53</v>
      </c>
    </row>
    <row r="18" spans="1:16" s="13" customFormat="1" ht="15.75" x14ac:dyDescent="0.25">
      <c r="A18" s="88" t="str">
        <f>'1.1'!A18</f>
        <v>MB197604</v>
      </c>
      <c r="B18" s="118" t="str">
        <f>'1.1'!B18</f>
        <v>ABHISHEK JAGADISH JOSHI</v>
      </c>
      <c r="C18" s="23">
        <v>2</v>
      </c>
      <c r="D18" s="23">
        <v>4</v>
      </c>
      <c r="E18" s="23">
        <v>2</v>
      </c>
      <c r="F18" s="23">
        <v>4</v>
      </c>
      <c r="G18" s="23">
        <v>4</v>
      </c>
      <c r="H18" s="23">
        <v>5</v>
      </c>
      <c r="I18" s="23">
        <v>3</v>
      </c>
      <c r="J18" s="23"/>
      <c r="K18" s="23">
        <v>9</v>
      </c>
      <c r="L18" s="23">
        <v>9</v>
      </c>
      <c r="M18" s="23">
        <v>6</v>
      </c>
      <c r="N18" s="23">
        <v>13</v>
      </c>
      <c r="O18" s="119">
        <v>36</v>
      </c>
      <c r="P18" s="26">
        <f t="shared" si="1"/>
        <v>61</v>
      </c>
    </row>
    <row r="19" spans="1:16" s="13" customFormat="1" ht="15.75" x14ac:dyDescent="0.25">
      <c r="A19" s="88" t="str">
        <f>'1.1'!A19</f>
        <v>MB197605</v>
      </c>
      <c r="B19" s="118" t="str">
        <f>'1.1'!B19</f>
        <v>ABHISHEK VIJAYKUMAR LAKKUNDI</v>
      </c>
      <c r="C19" s="23">
        <v>3</v>
      </c>
      <c r="D19" s="23"/>
      <c r="E19" s="23"/>
      <c r="F19" s="23">
        <v>4</v>
      </c>
      <c r="G19" s="23">
        <v>4</v>
      </c>
      <c r="H19" s="23"/>
      <c r="I19" s="23">
        <v>2</v>
      </c>
      <c r="J19" s="23"/>
      <c r="K19" s="23">
        <v>8</v>
      </c>
      <c r="L19" s="23">
        <v>8</v>
      </c>
      <c r="M19" s="23">
        <v>6</v>
      </c>
      <c r="N19" s="23">
        <v>7</v>
      </c>
      <c r="O19" s="119">
        <v>21</v>
      </c>
      <c r="P19" s="26">
        <f t="shared" si="1"/>
        <v>42</v>
      </c>
    </row>
    <row r="20" spans="1:16" s="13" customFormat="1" ht="15.75" x14ac:dyDescent="0.25">
      <c r="A20" s="88" t="str">
        <f>'1.1'!A20</f>
        <v>MB197606</v>
      </c>
      <c r="B20" s="118" t="str">
        <f>'1.1'!B20</f>
        <v>AISHWARYA RK</v>
      </c>
      <c r="C20" s="23">
        <v>2</v>
      </c>
      <c r="D20" s="23"/>
      <c r="E20" s="23">
        <v>5</v>
      </c>
      <c r="F20" s="23">
        <v>3</v>
      </c>
      <c r="G20" s="23"/>
      <c r="H20" s="23">
        <v>3</v>
      </c>
      <c r="I20" s="23">
        <v>3</v>
      </c>
      <c r="J20" s="23">
        <v>7</v>
      </c>
      <c r="K20" s="23">
        <v>8</v>
      </c>
      <c r="L20" s="23"/>
      <c r="M20" s="23"/>
      <c r="N20" s="23">
        <v>13</v>
      </c>
      <c r="O20" s="119">
        <v>31</v>
      </c>
      <c r="P20" s="26">
        <f t="shared" si="1"/>
        <v>44</v>
      </c>
    </row>
    <row r="21" spans="1:16" s="13" customFormat="1" ht="15.75" x14ac:dyDescent="0.25">
      <c r="A21" s="88" t="str">
        <f>'1.1'!A21</f>
        <v>MB197607</v>
      </c>
      <c r="B21" s="118" t="str">
        <f>'1.1'!B21</f>
        <v>AKASH ROSARIO</v>
      </c>
      <c r="C21" s="23">
        <v>4</v>
      </c>
      <c r="D21" s="23">
        <v>3</v>
      </c>
      <c r="E21" s="23">
        <v>1</v>
      </c>
      <c r="F21" s="23">
        <v>3</v>
      </c>
      <c r="G21" s="23">
        <v>5</v>
      </c>
      <c r="H21" s="23">
        <v>1</v>
      </c>
      <c r="I21" s="23">
        <v>4</v>
      </c>
      <c r="J21" s="23"/>
      <c r="K21" s="23">
        <v>7</v>
      </c>
      <c r="L21" s="23">
        <v>9</v>
      </c>
      <c r="M21" s="23">
        <v>7</v>
      </c>
      <c r="N21" s="23">
        <v>9</v>
      </c>
      <c r="O21" s="119">
        <v>38</v>
      </c>
      <c r="P21" s="26">
        <f t="shared" si="1"/>
        <v>53</v>
      </c>
    </row>
    <row r="22" spans="1:16" s="13" customFormat="1" ht="15.75" x14ac:dyDescent="0.25">
      <c r="A22" s="88" t="str">
        <f>'1.1'!A22</f>
        <v>MB197608</v>
      </c>
      <c r="B22" s="118" t="str">
        <f>'1.1'!B22</f>
        <v>AKSHATHA BOPAIAH M</v>
      </c>
      <c r="C22" s="23">
        <v>4</v>
      </c>
      <c r="D22" s="23"/>
      <c r="E22" s="23"/>
      <c r="F22" s="23">
        <v>4</v>
      </c>
      <c r="G22" s="23">
        <v>1</v>
      </c>
      <c r="H22" s="23">
        <v>4</v>
      </c>
      <c r="I22" s="23">
        <v>5</v>
      </c>
      <c r="J22" s="23">
        <v>10</v>
      </c>
      <c r="K22" s="23">
        <v>10</v>
      </c>
      <c r="L22" s="23"/>
      <c r="M22" s="23">
        <v>7</v>
      </c>
      <c r="N22" s="23">
        <v>9</v>
      </c>
      <c r="O22" s="119">
        <v>39</v>
      </c>
      <c r="P22" s="26">
        <f t="shared" si="1"/>
        <v>54</v>
      </c>
    </row>
    <row r="23" spans="1:16" s="13" customFormat="1" ht="15.75" x14ac:dyDescent="0.25">
      <c r="A23" s="88" t="str">
        <f>'1.1'!A23</f>
        <v>MB197609</v>
      </c>
      <c r="B23" s="118" t="str">
        <f>'1.1'!B23</f>
        <v>AKSHATHA K M</v>
      </c>
      <c r="C23" s="23">
        <v>2</v>
      </c>
      <c r="D23" s="23"/>
      <c r="E23" s="23">
        <v>5</v>
      </c>
      <c r="F23" s="23">
        <v>4</v>
      </c>
      <c r="G23" s="23"/>
      <c r="H23" s="23">
        <v>3</v>
      </c>
      <c r="I23" s="23">
        <v>3</v>
      </c>
      <c r="J23" s="23">
        <v>9</v>
      </c>
      <c r="K23" s="23">
        <v>9</v>
      </c>
      <c r="L23" s="23">
        <v>8</v>
      </c>
      <c r="M23" s="23">
        <v>9</v>
      </c>
      <c r="N23" s="23">
        <v>12</v>
      </c>
      <c r="O23" s="119">
        <v>39</v>
      </c>
      <c r="P23" s="26">
        <f t="shared" si="1"/>
        <v>64</v>
      </c>
    </row>
    <row r="24" spans="1:16" s="13" customFormat="1" ht="15.75" x14ac:dyDescent="0.25">
      <c r="A24" s="88" t="str">
        <f>'1.1'!A24</f>
        <v>MB197610</v>
      </c>
      <c r="B24" s="118" t="str">
        <f>'1.1'!B24</f>
        <v>AKSHATHA M L</v>
      </c>
      <c r="C24" s="23">
        <v>5</v>
      </c>
      <c r="D24" s="23"/>
      <c r="E24" s="23">
        <v>5</v>
      </c>
      <c r="F24" s="23">
        <v>1</v>
      </c>
      <c r="G24" s="23"/>
      <c r="H24" s="23">
        <v>3</v>
      </c>
      <c r="I24" s="23">
        <v>5</v>
      </c>
      <c r="J24" s="23">
        <v>10</v>
      </c>
      <c r="K24" s="23">
        <v>8</v>
      </c>
      <c r="L24" s="23"/>
      <c r="M24" s="23">
        <v>7</v>
      </c>
      <c r="N24" s="23">
        <v>12</v>
      </c>
      <c r="O24" s="119">
        <v>41</v>
      </c>
      <c r="P24" s="26">
        <f t="shared" si="1"/>
        <v>56</v>
      </c>
    </row>
    <row r="25" spans="1:16" s="13" customFormat="1" ht="15.75" x14ac:dyDescent="0.25">
      <c r="A25" s="88" t="str">
        <f>'1.1'!A25</f>
        <v>MB197611</v>
      </c>
      <c r="B25" s="118" t="str">
        <f>'1.1'!B25</f>
        <v>AKSHAY KUMAR</v>
      </c>
      <c r="C25" s="23">
        <v>5</v>
      </c>
      <c r="D25" s="23">
        <v>2</v>
      </c>
      <c r="E25" s="23">
        <v>4</v>
      </c>
      <c r="F25" s="23">
        <v>1</v>
      </c>
      <c r="G25" s="23">
        <v>4</v>
      </c>
      <c r="H25" s="23">
        <v>5</v>
      </c>
      <c r="I25" s="23">
        <v>3</v>
      </c>
      <c r="J25" s="23">
        <v>9</v>
      </c>
      <c r="K25" s="23">
        <v>7</v>
      </c>
      <c r="L25" s="23">
        <v>8</v>
      </c>
      <c r="M25" s="23">
        <v>7</v>
      </c>
      <c r="N25" s="23"/>
      <c r="O25" s="119">
        <v>38</v>
      </c>
      <c r="P25" s="26">
        <f t="shared" si="1"/>
        <v>55</v>
      </c>
    </row>
    <row r="26" spans="1:16" s="13" customFormat="1" ht="15.75" x14ac:dyDescent="0.25">
      <c r="A26" s="88" t="str">
        <f>'1.1'!A26</f>
        <v>MB197612</v>
      </c>
      <c r="B26" s="118" t="str">
        <f>'1.1'!B26</f>
        <v>ALOK KRISHNA HEGDE</v>
      </c>
      <c r="C26" s="23">
        <v>5</v>
      </c>
      <c r="D26" s="23">
        <v>3</v>
      </c>
      <c r="E26" s="23">
        <v>3</v>
      </c>
      <c r="F26" s="23">
        <v>4</v>
      </c>
      <c r="G26" s="23">
        <v>1</v>
      </c>
      <c r="H26" s="23"/>
      <c r="I26" s="23"/>
      <c r="J26" s="23">
        <v>9</v>
      </c>
      <c r="K26" s="23">
        <v>8</v>
      </c>
      <c r="L26" s="23"/>
      <c r="M26" s="23">
        <v>10</v>
      </c>
      <c r="N26" s="23">
        <v>11</v>
      </c>
      <c r="O26" s="119">
        <v>30</v>
      </c>
      <c r="P26" s="26">
        <f t="shared" si="1"/>
        <v>54</v>
      </c>
    </row>
    <row r="27" spans="1:16" s="13" customFormat="1" ht="15.75" x14ac:dyDescent="0.25">
      <c r="A27" s="88" t="str">
        <f>'1.1'!A27</f>
        <v>MB197613</v>
      </c>
      <c r="B27" s="118" t="str">
        <f>'1.1'!B27</f>
        <v>AMOGH ASHOK NIMBARGI</v>
      </c>
      <c r="C27" s="23">
        <v>4</v>
      </c>
      <c r="D27" s="23"/>
      <c r="E27" s="23">
        <v>2</v>
      </c>
      <c r="F27" s="23">
        <v>4</v>
      </c>
      <c r="G27" s="23"/>
      <c r="H27" s="23">
        <v>3</v>
      </c>
      <c r="I27" s="23">
        <v>4</v>
      </c>
      <c r="J27" s="23">
        <v>7</v>
      </c>
      <c r="K27" s="23">
        <v>8</v>
      </c>
      <c r="L27" s="23">
        <v>9</v>
      </c>
      <c r="M27" s="23"/>
      <c r="N27" s="23">
        <v>9</v>
      </c>
      <c r="O27" s="119">
        <v>29</v>
      </c>
      <c r="P27" s="26">
        <f t="shared" si="1"/>
        <v>50</v>
      </c>
    </row>
    <row r="28" spans="1:16" s="13" customFormat="1" ht="15.75" x14ac:dyDescent="0.25">
      <c r="A28" s="88" t="str">
        <f>'1.1'!A28</f>
        <v>MB197614</v>
      </c>
      <c r="B28" s="118" t="str">
        <f>'1.1'!B28</f>
        <v>ANANT BAJPAI</v>
      </c>
      <c r="C28" s="23">
        <v>3</v>
      </c>
      <c r="D28" s="23"/>
      <c r="E28" s="23"/>
      <c r="F28" s="23">
        <v>4</v>
      </c>
      <c r="G28" s="23">
        <v>2</v>
      </c>
      <c r="H28" s="23">
        <v>3</v>
      </c>
      <c r="I28" s="23">
        <v>4</v>
      </c>
      <c r="J28" s="23"/>
      <c r="K28" s="23">
        <v>10</v>
      </c>
      <c r="L28" s="23">
        <v>8</v>
      </c>
      <c r="M28" s="23">
        <v>9</v>
      </c>
      <c r="N28" s="23">
        <v>9</v>
      </c>
      <c r="O28" s="119">
        <v>25</v>
      </c>
      <c r="P28" s="26">
        <f t="shared" si="1"/>
        <v>52</v>
      </c>
    </row>
    <row r="29" spans="1:16" s="13" customFormat="1" ht="15.75" x14ac:dyDescent="0.25">
      <c r="A29" s="88" t="str">
        <f>'1.1'!A29</f>
        <v>MB197615</v>
      </c>
      <c r="B29" s="118" t="str">
        <f>'1.1'!B29</f>
        <v>ANIRUDH YS</v>
      </c>
      <c r="C29" s="23">
        <v>5</v>
      </c>
      <c r="D29" s="23">
        <v>3</v>
      </c>
      <c r="E29" s="23"/>
      <c r="F29" s="23">
        <v>3</v>
      </c>
      <c r="G29" s="23"/>
      <c r="H29" s="23">
        <v>5</v>
      </c>
      <c r="I29" s="23">
        <v>4</v>
      </c>
      <c r="J29" s="23">
        <v>7</v>
      </c>
      <c r="K29" s="23">
        <v>9</v>
      </c>
      <c r="L29" s="23"/>
      <c r="M29" s="23">
        <v>7</v>
      </c>
      <c r="N29" s="23">
        <v>11</v>
      </c>
      <c r="O29" s="119">
        <v>37</v>
      </c>
      <c r="P29" s="26">
        <f t="shared" si="1"/>
        <v>54</v>
      </c>
    </row>
    <row r="30" spans="1:16" s="13" customFormat="1" ht="15.75" x14ac:dyDescent="0.25">
      <c r="A30" s="88" t="str">
        <f>'1.1'!A30</f>
        <v>MB197616</v>
      </c>
      <c r="B30" s="118" t="str">
        <f>'1.1'!B30</f>
        <v>ANJALI T M</v>
      </c>
      <c r="C30" s="23">
        <v>3</v>
      </c>
      <c r="D30" s="23">
        <v>1</v>
      </c>
      <c r="E30" s="23">
        <v>1</v>
      </c>
      <c r="F30" s="23">
        <v>3</v>
      </c>
      <c r="G30" s="23">
        <v>2</v>
      </c>
      <c r="H30" s="23">
        <v>2</v>
      </c>
      <c r="I30" s="23">
        <v>3</v>
      </c>
      <c r="J30" s="23">
        <v>7</v>
      </c>
      <c r="K30" s="23">
        <v>8</v>
      </c>
      <c r="L30" s="23"/>
      <c r="M30" s="23">
        <v>9</v>
      </c>
      <c r="N30" s="23">
        <v>13</v>
      </c>
      <c r="O30" s="119">
        <v>28</v>
      </c>
      <c r="P30" s="26">
        <f t="shared" si="1"/>
        <v>52</v>
      </c>
    </row>
    <row r="31" spans="1:16" s="13" customFormat="1" ht="15.75" x14ac:dyDescent="0.25">
      <c r="A31" s="88" t="str">
        <f>'1.1'!A31</f>
        <v>MB197617</v>
      </c>
      <c r="B31" s="118" t="str">
        <f>'1.1'!B31</f>
        <v>ARCHANA V</v>
      </c>
      <c r="C31" s="23"/>
      <c r="D31" s="23">
        <v>1</v>
      </c>
      <c r="E31" s="23">
        <v>3</v>
      </c>
      <c r="F31" s="23"/>
      <c r="G31" s="23">
        <v>2</v>
      </c>
      <c r="H31" s="23">
        <v>4</v>
      </c>
      <c r="I31" s="23">
        <v>4</v>
      </c>
      <c r="J31" s="23"/>
      <c r="K31" s="23">
        <v>8</v>
      </c>
      <c r="L31" s="23">
        <v>8</v>
      </c>
      <c r="M31" s="23">
        <v>8</v>
      </c>
      <c r="N31" s="23">
        <v>13</v>
      </c>
      <c r="O31" s="119">
        <v>44</v>
      </c>
      <c r="P31" s="26">
        <f t="shared" si="1"/>
        <v>51</v>
      </c>
    </row>
    <row r="32" spans="1:16" s="13" customFormat="1" ht="15.75" x14ac:dyDescent="0.25">
      <c r="A32" s="88" t="str">
        <f>'1.1'!A32</f>
        <v>MB197618</v>
      </c>
      <c r="B32" s="118" t="str">
        <f>'1.1'!B32</f>
        <v>ARUN RAVEENDRA BHAT</v>
      </c>
      <c r="C32" s="23">
        <v>4</v>
      </c>
      <c r="D32" s="23"/>
      <c r="E32" s="23"/>
      <c r="F32" s="23">
        <v>2</v>
      </c>
      <c r="G32" s="23">
        <v>5</v>
      </c>
      <c r="H32" s="23">
        <v>4</v>
      </c>
      <c r="I32" s="23">
        <v>2</v>
      </c>
      <c r="J32" s="23"/>
      <c r="K32" s="23">
        <v>8</v>
      </c>
      <c r="L32" s="23">
        <v>7</v>
      </c>
      <c r="M32" s="23">
        <v>8</v>
      </c>
      <c r="N32" s="23">
        <v>11</v>
      </c>
      <c r="O32" s="119">
        <v>38</v>
      </c>
      <c r="P32" s="26">
        <f t="shared" si="1"/>
        <v>51</v>
      </c>
    </row>
    <row r="33" spans="1:16" s="13" customFormat="1" ht="15.75" x14ac:dyDescent="0.25">
      <c r="A33" s="88" t="str">
        <f>'1.1'!A33</f>
        <v>MB197619</v>
      </c>
      <c r="B33" s="118" t="str">
        <f>'1.1'!B33</f>
        <v>ASHWATHI S</v>
      </c>
      <c r="C33" s="23"/>
      <c r="D33" s="23">
        <v>4</v>
      </c>
      <c r="E33" s="23">
        <v>3</v>
      </c>
      <c r="F33" s="23">
        <v>5</v>
      </c>
      <c r="G33" s="23">
        <v>5</v>
      </c>
      <c r="H33" s="23">
        <v>3</v>
      </c>
      <c r="I33" s="23">
        <v>5</v>
      </c>
      <c r="J33" s="23">
        <v>9</v>
      </c>
      <c r="K33" s="23">
        <v>10</v>
      </c>
      <c r="L33" s="23"/>
      <c r="M33" s="23">
        <v>8</v>
      </c>
      <c r="N33" s="23">
        <v>12</v>
      </c>
      <c r="O33" s="119">
        <v>34</v>
      </c>
      <c r="P33" s="26">
        <f t="shared" si="1"/>
        <v>64</v>
      </c>
    </row>
    <row r="34" spans="1:16" s="13" customFormat="1" ht="15.75" x14ac:dyDescent="0.25">
      <c r="A34" s="88" t="str">
        <f>'1.1'!A34</f>
        <v>MB197620</v>
      </c>
      <c r="B34" s="118" t="str">
        <f>'1.1'!B34</f>
        <v>ATHRI D A</v>
      </c>
      <c r="C34" s="23"/>
      <c r="D34" s="23"/>
      <c r="E34" s="23">
        <v>4</v>
      </c>
      <c r="F34" s="23">
        <v>3</v>
      </c>
      <c r="G34" s="23">
        <v>5</v>
      </c>
      <c r="H34" s="23">
        <v>4</v>
      </c>
      <c r="I34" s="23">
        <v>2</v>
      </c>
      <c r="J34" s="23"/>
      <c r="K34" s="23">
        <v>7</v>
      </c>
      <c r="L34" s="23">
        <v>9</v>
      </c>
      <c r="M34" s="23">
        <v>9</v>
      </c>
      <c r="N34" s="23">
        <v>11</v>
      </c>
      <c r="O34" s="119">
        <v>35</v>
      </c>
      <c r="P34" s="26">
        <f t="shared" si="1"/>
        <v>54</v>
      </c>
    </row>
    <row r="35" spans="1:16" s="13" customFormat="1" ht="15.75" x14ac:dyDescent="0.25">
      <c r="A35" s="88" t="str">
        <f>'1.1'!A35</f>
        <v>MB197621</v>
      </c>
      <c r="B35" s="118" t="str">
        <f>'1.1'!B35</f>
        <v>AYUSHI ANAND</v>
      </c>
      <c r="C35" s="23">
        <v>3</v>
      </c>
      <c r="D35" s="23"/>
      <c r="E35" s="23">
        <v>4</v>
      </c>
      <c r="F35" s="23"/>
      <c r="G35" s="23">
        <v>2</v>
      </c>
      <c r="H35" s="23">
        <v>4</v>
      </c>
      <c r="I35" s="23">
        <v>1</v>
      </c>
      <c r="J35" s="23">
        <v>8</v>
      </c>
      <c r="K35" s="23">
        <v>9</v>
      </c>
      <c r="L35" s="23">
        <v>7</v>
      </c>
      <c r="M35" s="23"/>
      <c r="N35" s="23">
        <v>7</v>
      </c>
      <c r="O35" s="119">
        <v>45</v>
      </c>
      <c r="P35" s="26">
        <f t="shared" si="1"/>
        <v>45</v>
      </c>
    </row>
    <row r="36" spans="1:16" s="13" customFormat="1" ht="15.75" x14ac:dyDescent="0.25">
      <c r="A36" s="88" t="str">
        <f>'1.1'!A36</f>
        <v>MB197622</v>
      </c>
      <c r="B36" s="118" t="str">
        <f>'1.1'!B36</f>
        <v>B VASAVI</v>
      </c>
      <c r="C36" s="23">
        <v>2</v>
      </c>
      <c r="D36" s="23">
        <v>4</v>
      </c>
      <c r="E36" s="23">
        <v>3</v>
      </c>
      <c r="F36" s="23">
        <v>2</v>
      </c>
      <c r="G36" s="23"/>
      <c r="H36" s="23"/>
      <c r="I36" s="23">
        <v>2</v>
      </c>
      <c r="J36" s="23"/>
      <c r="K36" s="23">
        <v>8</v>
      </c>
      <c r="L36" s="23">
        <v>7</v>
      </c>
      <c r="M36" s="23">
        <v>9</v>
      </c>
      <c r="N36" s="23">
        <v>13</v>
      </c>
      <c r="O36" s="119">
        <v>41</v>
      </c>
      <c r="P36" s="26">
        <f t="shared" si="1"/>
        <v>50</v>
      </c>
    </row>
    <row r="37" spans="1:16" s="13" customFormat="1" ht="15.75" x14ac:dyDescent="0.25">
      <c r="A37" s="88" t="str">
        <f>'1.1'!A37</f>
        <v>MB197623</v>
      </c>
      <c r="B37" s="118" t="str">
        <f>'1.1'!B37</f>
        <v>BALACHANDRA ADIGA</v>
      </c>
      <c r="C37" s="23">
        <v>5</v>
      </c>
      <c r="D37" s="23">
        <v>2</v>
      </c>
      <c r="E37" s="23">
        <v>5</v>
      </c>
      <c r="F37" s="23"/>
      <c r="G37" s="23"/>
      <c r="H37" s="23"/>
      <c r="I37" s="23">
        <v>3</v>
      </c>
      <c r="J37" s="23">
        <v>7</v>
      </c>
      <c r="K37" s="23"/>
      <c r="L37" s="23">
        <v>7</v>
      </c>
      <c r="M37" s="23">
        <v>7</v>
      </c>
      <c r="N37" s="23">
        <v>14</v>
      </c>
      <c r="O37" s="119">
        <v>29</v>
      </c>
      <c r="P37" s="26">
        <f t="shared" si="1"/>
        <v>50</v>
      </c>
    </row>
    <row r="38" spans="1:16" s="13" customFormat="1" ht="15.75" x14ac:dyDescent="0.25">
      <c r="A38" s="88" t="str">
        <f>'1.1'!A38</f>
        <v>MB197624</v>
      </c>
      <c r="B38" s="118" t="str">
        <f>'1.1'!B38</f>
        <v>BALAJI RAJ V T</v>
      </c>
      <c r="C38" s="23"/>
      <c r="D38" s="23">
        <v>5</v>
      </c>
      <c r="E38" s="23"/>
      <c r="F38" s="23"/>
      <c r="G38" s="23">
        <v>4</v>
      </c>
      <c r="H38" s="23">
        <v>4</v>
      </c>
      <c r="I38" s="23">
        <v>3</v>
      </c>
      <c r="J38" s="23">
        <v>8</v>
      </c>
      <c r="K38" s="23"/>
      <c r="L38" s="23">
        <v>9</v>
      </c>
      <c r="M38" s="23">
        <v>8</v>
      </c>
      <c r="N38" s="23">
        <v>13</v>
      </c>
      <c r="O38" s="119">
        <v>35</v>
      </c>
      <c r="P38" s="26">
        <f t="shared" si="1"/>
        <v>54</v>
      </c>
    </row>
    <row r="39" spans="1:16" s="13" customFormat="1" ht="15.75" x14ac:dyDescent="0.25">
      <c r="A39" s="88" t="str">
        <f>'1.1'!A39</f>
        <v>MB197625</v>
      </c>
      <c r="B39" s="118" t="str">
        <f>'1.1'!B39</f>
        <v>BHARATH GOWDA M R</v>
      </c>
      <c r="C39" s="23"/>
      <c r="D39" s="23">
        <v>1</v>
      </c>
      <c r="E39" s="23">
        <v>3</v>
      </c>
      <c r="F39" s="23"/>
      <c r="G39" s="23">
        <v>2</v>
      </c>
      <c r="H39" s="23">
        <v>5</v>
      </c>
      <c r="I39" s="23">
        <v>2</v>
      </c>
      <c r="J39" s="23">
        <v>6</v>
      </c>
      <c r="K39" s="23">
        <v>10</v>
      </c>
      <c r="L39" s="23"/>
      <c r="M39" s="23">
        <v>7</v>
      </c>
      <c r="N39" s="23"/>
      <c r="O39" s="119">
        <v>35</v>
      </c>
      <c r="P39" s="26">
        <f t="shared" si="1"/>
        <v>36</v>
      </c>
    </row>
    <row r="40" spans="1:16" s="13" customFormat="1" ht="15.75" x14ac:dyDescent="0.25">
      <c r="A40" s="88" t="str">
        <f>'1.1'!A40</f>
        <v>MB197626</v>
      </c>
      <c r="B40" s="118" t="str">
        <f>'1.1'!B40</f>
        <v>BHARATH KIRAN D V</v>
      </c>
      <c r="C40" s="23">
        <v>2</v>
      </c>
      <c r="D40" s="23">
        <v>3</v>
      </c>
      <c r="E40" s="23">
        <v>1</v>
      </c>
      <c r="F40" s="23">
        <v>5</v>
      </c>
      <c r="G40" s="23"/>
      <c r="H40" s="23"/>
      <c r="I40" s="23"/>
      <c r="J40" s="23"/>
      <c r="K40" s="23">
        <v>9</v>
      </c>
      <c r="L40" s="23">
        <v>7</v>
      </c>
      <c r="M40" s="23">
        <v>8</v>
      </c>
      <c r="N40" s="23">
        <v>9</v>
      </c>
      <c r="O40" s="119">
        <v>35</v>
      </c>
      <c r="P40" s="26">
        <f t="shared" si="1"/>
        <v>44</v>
      </c>
    </row>
    <row r="41" spans="1:16" s="13" customFormat="1" ht="15.75" x14ac:dyDescent="0.25">
      <c r="A41" s="88" t="str">
        <f>'1.1'!A41</f>
        <v>MB197627</v>
      </c>
      <c r="B41" s="118" t="str">
        <f>'1.1'!B41</f>
        <v>BHARATH P</v>
      </c>
      <c r="C41" s="23">
        <v>5</v>
      </c>
      <c r="D41" s="23"/>
      <c r="E41" s="23"/>
      <c r="F41" s="23"/>
      <c r="G41" s="23">
        <v>2</v>
      </c>
      <c r="H41" s="23">
        <v>5</v>
      </c>
      <c r="I41" s="23">
        <v>3</v>
      </c>
      <c r="J41" s="23">
        <v>7</v>
      </c>
      <c r="K41" s="23"/>
      <c r="L41" s="23">
        <v>9</v>
      </c>
      <c r="M41" s="23">
        <v>8</v>
      </c>
      <c r="N41" s="23">
        <v>12</v>
      </c>
      <c r="O41" s="119">
        <v>26</v>
      </c>
      <c r="P41" s="26">
        <f t="shared" si="1"/>
        <v>51</v>
      </c>
    </row>
    <row r="42" spans="1:16" s="13" customFormat="1" ht="15.75" x14ac:dyDescent="0.25">
      <c r="A42" s="88" t="str">
        <f>'1.1'!A42</f>
        <v>MB197628</v>
      </c>
      <c r="B42" s="118" t="str">
        <f>'1.1'!B42</f>
        <v>BHARGAVI</v>
      </c>
      <c r="C42" s="23">
        <v>2</v>
      </c>
      <c r="D42" s="23"/>
      <c r="E42" s="23"/>
      <c r="F42" s="23">
        <v>5</v>
      </c>
      <c r="G42" s="23">
        <v>3</v>
      </c>
      <c r="H42" s="23">
        <v>5</v>
      </c>
      <c r="I42" s="23">
        <v>1</v>
      </c>
      <c r="J42" s="23"/>
      <c r="K42" s="23">
        <v>8</v>
      </c>
      <c r="L42" s="23">
        <v>7</v>
      </c>
      <c r="M42" s="23">
        <v>7</v>
      </c>
      <c r="N42" s="23">
        <v>7</v>
      </c>
      <c r="O42" s="119">
        <v>40</v>
      </c>
      <c r="P42" s="26">
        <f t="shared" si="1"/>
        <v>45</v>
      </c>
    </row>
    <row r="43" spans="1:16" s="13" customFormat="1" ht="15.75" x14ac:dyDescent="0.25">
      <c r="A43" s="88" t="str">
        <f>'1.1'!A43</f>
        <v>MB197629</v>
      </c>
      <c r="B43" s="118" t="str">
        <f>'1.1'!B43</f>
        <v>BHUMIKA S J</v>
      </c>
      <c r="C43" s="23">
        <v>4</v>
      </c>
      <c r="D43" s="23">
        <v>1</v>
      </c>
      <c r="E43" s="23"/>
      <c r="F43" s="23"/>
      <c r="G43" s="23">
        <v>5</v>
      </c>
      <c r="H43" s="23"/>
      <c r="I43" s="23">
        <v>1</v>
      </c>
      <c r="J43" s="23">
        <v>8</v>
      </c>
      <c r="K43" s="23">
        <v>8</v>
      </c>
      <c r="L43" s="23">
        <v>7</v>
      </c>
      <c r="M43" s="23">
        <v>8</v>
      </c>
      <c r="N43" s="23">
        <v>10</v>
      </c>
      <c r="O43" s="119">
        <v>44</v>
      </c>
      <c r="P43" s="26">
        <f t="shared" si="1"/>
        <v>52</v>
      </c>
    </row>
    <row r="44" spans="1:16" s="13" customFormat="1" ht="15.75" x14ac:dyDescent="0.25">
      <c r="A44" s="88" t="str">
        <f>'1.1'!A44</f>
        <v>MB197630</v>
      </c>
      <c r="B44" s="118" t="str">
        <f>'1.1'!B44</f>
        <v>BINDU PRIYA</v>
      </c>
      <c r="C44" s="23">
        <v>4</v>
      </c>
      <c r="D44" s="23">
        <v>2</v>
      </c>
      <c r="E44" s="23">
        <v>1</v>
      </c>
      <c r="F44" s="23">
        <v>4</v>
      </c>
      <c r="G44" s="23">
        <v>4</v>
      </c>
      <c r="H44" s="23"/>
      <c r="I44" s="23"/>
      <c r="J44" s="23"/>
      <c r="K44" s="23">
        <v>7</v>
      </c>
      <c r="L44" s="23">
        <v>7</v>
      </c>
      <c r="M44" s="23">
        <v>7</v>
      </c>
      <c r="N44" s="23">
        <v>11</v>
      </c>
      <c r="O44" s="119">
        <v>42</v>
      </c>
      <c r="P44" s="26">
        <f t="shared" si="1"/>
        <v>47</v>
      </c>
    </row>
    <row r="45" spans="1:16" s="13" customFormat="1" ht="15.75" x14ac:dyDescent="0.25">
      <c r="A45" s="88" t="str">
        <f>'1.1'!A45</f>
        <v>MB197631</v>
      </c>
      <c r="B45" s="118" t="str">
        <f>'1.1'!B45</f>
        <v>C RAVIKUMAR</v>
      </c>
      <c r="C45" s="23">
        <v>2</v>
      </c>
      <c r="D45" s="23">
        <v>4</v>
      </c>
      <c r="E45" s="23">
        <v>4</v>
      </c>
      <c r="F45" s="23">
        <v>3</v>
      </c>
      <c r="G45" s="23">
        <v>1</v>
      </c>
      <c r="H45" s="23">
        <v>5</v>
      </c>
      <c r="I45" s="23">
        <v>2</v>
      </c>
      <c r="J45" s="23">
        <v>7</v>
      </c>
      <c r="K45" s="23">
        <v>9</v>
      </c>
      <c r="L45" s="23"/>
      <c r="M45" s="23">
        <v>8</v>
      </c>
      <c r="N45" s="23">
        <v>8</v>
      </c>
      <c r="O45" s="119">
        <v>41</v>
      </c>
      <c r="P45" s="26">
        <f t="shared" si="1"/>
        <v>53</v>
      </c>
    </row>
    <row r="46" spans="1:16" s="13" customFormat="1" ht="15.75" x14ac:dyDescent="0.25">
      <c r="A46" s="88" t="str">
        <f>'1.1'!A46</f>
        <v>MB197632</v>
      </c>
      <c r="B46" s="118" t="str">
        <f>'1.1'!B46</f>
        <v>CHAITRA HIREGOWDARA</v>
      </c>
      <c r="C46" s="23">
        <v>3</v>
      </c>
      <c r="D46" s="23">
        <v>2</v>
      </c>
      <c r="E46" s="23">
        <v>5</v>
      </c>
      <c r="F46" s="23">
        <v>4</v>
      </c>
      <c r="G46" s="23"/>
      <c r="H46" s="23"/>
      <c r="I46" s="23">
        <v>4</v>
      </c>
      <c r="J46" s="23">
        <v>7</v>
      </c>
      <c r="K46" s="23">
        <v>7</v>
      </c>
      <c r="L46" s="23">
        <v>7</v>
      </c>
      <c r="M46" s="23"/>
      <c r="N46" s="23">
        <v>8</v>
      </c>
      <c r="O46" s="119">
        <v>38</v>
      </c>
      <c r="P46" s="26">
        <f t="shared" si="1"/>
        <v>47</v>
      </c>
    </row>
    <row r="47" spans="1:16" s="13" customFormat="1" ht="15.75" x14ac:dyDescent="0.25">
      <c r="A47" s="88" t="str">
        <f>'1.1'!A47</f>
        <v>MB197633</v>
      </c>
      <c r="B47" s="118" t="str">
        <f>'1.1'!B47</f>
        <v>CHANDAN S</v>
      </c>
      <c r="C47" s="23">
        <v>2</v>
      </c>
      <c r="D47" s="23">
        <v>1</v>
      </c>
      <c r="E47" s="23">
        <v>5</v>
      </c>
      <c r="F47" s="23"/>
      <c r="G47" s="23">
        <v>1</v>
      </c>
      <c r="H47" s="23"/>
      <c r="I47" s="23">
        <v>5</v>
      </c>
      <c r="J47" s="23"/>
      <c r="K47" s="23">
        <v>8</v>
      </c>
      <c r="L47" s="23">
        <v>7</v>
      </c>
      <c r="M47" s="23">
        <v>7</v>
      </c>
      <c r="N47" s="23">
        <v>10</v>
      </c>
      <c r="O47" s="119">
        <v>45</v>
      </c>
      <c r="P47" s="26">
        <f t="shared" si="1"/>
        <v>46</v>
      </c>
    </row>
    <row r="48" spans="1:16" s="13" customFormat="1" ht="15.75" x14ac:dyDescent="0.25">
      <c r="A48" s="88" t="str">
        <f>'1.1'!A48</f>
        <v>MB197634</v>
      </c>
      <c r="B48" s="118" t="str">
        <f>'1.1'!B48</f>
        <v>CHERUKURI TRIVENI</v>
      </c>
      <c r="C48" s="23">
        <v>1</v>
      </c>
      <c r="D48" s="23"/>
      <c r="E48" s="23">
        <v>4</v>
      </c>
      <c r="F48" s="23"/>
      <c r="G48" s="23">
        <v>3</v>
      </c>
      <c r="H48" s="23"/>
      <c r="I48" s="23">
        <v>4</v>
      </c>
      <c r="J48" s="23">
        <v>8</v>
      </c>
      <c r="K48" s="23">
        <v>8</v>
      </c>
      <c r="L48" s="23"/>
      <c r="M48" s="23">
        <v>8</v>
      </c>
      <c r="N48" s="23">
        <v>9</v>
      </c>
      <c r="O48" s="119">
        <v>42</v>
      </c>
      <c r="P48" s="26">
        <f t="shared" si="1"/>
        <v>45</v>
      </c>
    </row>
    <row r="49" spans="1:16" s="13" customFormat="1" ht="15.75" x14ac:dyDescent="0.25">
      <c r="A49" s="88" t="str">
        <f>'1.1'!A49</f>
        <v>MB197635</v>
      </c>
      <c r="B49" s="118" t="str">
        <f>'1.1'!B49</f>
        <v>CHETAN VIJAY</v>
      </c>
      <c r="C49" s="23">
        <v>4</v>
      </c>
      <c r="D49" s="23"/>
      <c r="E49" s="23">
        <v>3</v>
      </c>
      <c r="F49" s="23"/>
      <c r="G49" s="23">
        <v>4</v>
      </c>
      <c r="H49" s="23"/>
      <c r="I49" s="23">
        <v>2</v>
      </c>
      <c r="J49" s="23">
        <v>8</v>
      </c>
      <c r="K49" s="23"/>
      <c r="L49" s="23"/>
      <c r="M49" s="23">
        <v>8</v>
      </c>
      <c r="N49" s="23">
        <v>7</v>
      </c>
      <c r="O49" s="119">
        <v>45</v>
      </c>
      <c r="P49" s="26">
        <f t="shared" si="1"/>
        <v>36</v>
      </c>
    </row>
    <row r="50" spans="1:16" s="13" customFormat="1" ht="15.75" x14ac:dyDescent="0.25">
      <c r="A50" s="88" t="str">
        <f>'1.1'!A50</f>
        <v>MB197636</v>
      </c>
      <c r="B50" s="118" t="str">
        <f>'1.1'!B50</f>
        <v>CHIRAAG M</v>
      </c>
      <c r="C50" s="23">
        <v>1</v>
      </c>
      <c r="D50" s="23">
        <v>3</v>
      </c>
      <c r="E50" s="23">
        <v>3</v>
      </c>
      <c r="F50" s="23"/>
      <c r="G50" s="23">
        <v>1</v>
      </c>
      <c r="H50" s="23"/>
      <c r="I50" s="23">
        <v>3</v>
      </c>
      <c r="J50" s="23"/>
      <c r="K50" s="23">
        <v>9</v>
      </c>
      <c r="L50" s="23">
        <v>7</v>
      </c>
      <c r="M50" s="23">
        <v>7</v>
      </c>
      <c r="N50" s="23">
        <v>7</v>
      </c>
      <c r="O50" s="119">
        <v>38</v>
      </c>
      <c r="P50" s="26">
        <f t="shared" si="1"/>
        <v>41</v>
      </c>
    </row>
    <row r="51" spans="1:16" s="13" customFormat="1" ht="15.75" x14ac:dyDescent="0.25">
      <c r="A51" s="88" t="str">
        <f>'1.1'!A51</f>
        <v>MB197637</v>
      </c>
      <c r="B51" s="118" t="str">
        <f>'1.1'!B51</f>
        <v>CLINTAN JOYAN ROCHE</v>
      </c>
      <c r="C51" s="23">
        <v>1</v>
      </c>
      <c r="D51" s="23"/>
      <c r="E51" s="23">
        <v>1</v>
      </c>
      <c r="F51" s="23">
        <v>4</v>
      </c>
      <c r="G51" s="23"/>
      <c r="H51" s="23">
        <v>3</v>
      </c>
      <c r="I51" s="23">
        <v>4</v>
      </c>
      <c r="J51" s="23">
        <v>7</v>
      </c>
      <c r="K51" s="23"/>
      <c r="L51" s="23">
        <v>8</v>
      </c>
      <c r="M51" s="23">
        <v>7</v>
      </c>
      <c r="N51" s="23">
        <v>12</v>
      </c>
      <c r="O51" s="119">
        <v>40</v>
      </c>
      <c r="P51" s="26">
        <f t="shared" si="1"/>
        <v>47</v>
      </c>
    </row>
    <row r="52" spans="1:16" s="13" customFormat="1" ht="15.75" x14ac:dyDescent="0.25">
      <c r="A52" s="88" t="str">
        <f>'1.1'!A52</f>
        <v>MB197638</v>
      </c>
      <c r="B52" s="118" t="str">
        <f>'1.1'!B52</f>
        <v>DARSHAN G</v>
      </c>
      <c r="C52" s="23">
        <v>2</v>
      </c>
      <c r="D52" s="23"/>
      <c r="E52" s="23">
        <v>2</v>
      </c>
      <c r="F52" s="23">
        <v>2</v>
      </c>
      <c r="G52" s="23"/>
      <c r="H52" s="23">
        <v>3</v>
      </c>
      <c r="I52" s="23">
        <v>4</v>
      </c>
      <c r="J52" s="23">
        <v>9</v>
      </c>
      <c r="K52" s="23">
        <v>7</v>
      </c>
      <c r="L52" s="23"/>
      <c r="M52" s="23">
        <v>7</v>
      </c>
      <c r="N52" s="23">
        <v>10</v>
      </c>
      <c r="O52" s="119">
        <v>48</v>
      </c>
      <c r="P52" s="26">
        <f t="shared" si="1"/>
        <v>46</v>
      </c>
    </row>
    <row r="53" spans="1:16" s="13" customFormat="1" ht="15.75" x14ac:dyDescent="0.25">
      <c r="A53" s="88" t="str">
        <f>'1.1'!A53</f>
        <v>MB197639</v>
      </c>
      <c r="B53" s="118" t="str">
        <f>'1.1'!B53</f>
        <v>DARSHAN TOOLAHALLI</v>
      </c>
      <c r="C53" s="23">
        <v>2</v>
      </c>
      <c r="D53" s="23"/>
      <c r="E53" s="23">
        <v>4</v>
      </c>
      <c r="F53" s="23">
        <v>3</v>
      </c>
      <c r="G53" s="23"/>
      <c r="H53" s="23">
        <v>1</v>
      </c>
      <c r="I53" s="23">
        <v>2</v>
      </c>
      <c r="J53" s="23">
        <v>9</v>
      </c>
      <c r="K53" s="23"/>
      <c r="L53" s="23">
        <v>9</v>
      </c>
      <c r="M53" s="23">
        <v>8</v>
      </c>
      <c r="N53" s="23">
        <v>13</v>
      </c>
      <c r="O53" s="119">
        <v>35</v>
      </c>
      <c r="P53" s="26">
        <f t="shared" si="1"/>
        <v>51</v>
      </c>
    </row>
    <row r="54" spans="1:16" s="13" customFormat="1" ht="15.75" x14ac:dyDescent="0.25">
      <c r="A54" s="88" t="str">
        <f>'1.1'!A54</f>
        <v>MB197640</v>
      </c>
      <c r="B54" s="118" t="str">
        <f>'1.1'!B54</f>
        <v>DEEKSHA G</v>
      </c>
      <c r="C54" s="23">
        <v>4</v>
      </c>
      <c r="D54" s="23"/>
      <c r="E54" s="23"/>
      <c r="F54" s="23">
        <v>2</v>
      </c>
      <c r="G54" s="23"/>
      <c r="H54" s="23">
        <v>3</v>
      </c>
      <c r="I54" s="23">
        <v>4</v>
      </c>
      <c r="J54" s="23"/>
      <c r="K54" s="23">
        <v>7</v>
      </c>
      <c r="L54" s="23">
        <v>8</v>
      </c>
      <c r="M54" s="23">
        <v>8</v>
      </c>
      <c r="N54" s="23">
        <v>11</v>
      </c>
      <c r="O54" s="119">
        <v>43</v>
      </c>
      <c r="P54" s="26">
        <f t="shared" si="1"/>
        <v>47</v>
      </c>
    </row>
    <row r="55" spans="1:16" s="13" customFormat="1" ht="15.75" x14ac:dyDescent="0.25">
      <c r="A55" s="88" t="str">
        <f>'1.1'!A55</f>
        <v>MB197641</v>
      </c>
      <c r="B55" s="118" t="str">
        <f>'1.1'!B55</f>
        <v>DEEKSHA K</v>
      </c>
      <c r="C55" s="23">
        <v>2</v>
      </c>
      <c r="D55" s="23"/>
      <c r="E55" s="23">
        <v>1</v>
      </c>
      <c r="F55" s="23">
        <v>5</v>
      </c>
      <c r="G55" s="23"/>
      <c r="H55" s="23">
        <v>3</v>
      </c>
      <c r="I55" s="23">
        <v>2</v>
      </c>
      <c r="J55" s="23">
        <v>8</v>
      </c>
      <c r="K55" s="23">
        <v>9</v>
      </c>
      <c r="L55" s="23"/>
      <c r="M55" s="23">
        <v>7</v>
      </c>
      <c r="N55" s="23">
        <v>14</v>
      </c>
      <c r="O55" s="119">
        <v>44</v>
      </c>
      <c r="P55" s="26">
        <f t="shared" si="1"/>
        <v>51</v>
      </c>
    </row>
    <row r="56" spans="1:16" s="13" customFormat="1" ht="15.75" x14ac:dyDescent="0.25">
      <c r="A56" s="88" t="str">
        <f>'1.1'!A56</f>
        <v>MB197642</v>
      </c>
      <c r="B56" s="118" t="str">
        <f>'1.1'!B56</f>
        <v>DEENA K</v>
      </c>
      <c r="C56" s="23">
        <v>1</v>
      </c>
      <c r="D56" s="23"/>
      <c r="E56" s="23">
        <v>5</v>
      </c>
      <c r="F56" s="23">
        <v>1</v>
      </c>
      <c r="G56" s="23">
        <v>2</v>
      </c>
      <c r="H56" s="23"/>
      <c r="I56" s="23"/>
      <c r="J56" s="23">
        <v>7</v>
      </c>
      <c r="K56" s="23">
        <v>9</v>
      </c>
      <c r="L56" s="23"/>
      <c r="M56" s="23">
        <v>8</v>
      </c>
      <c r="N56" s="23">
        <v>10</v>
      </c>
      <c r="O56" s="119">
        <v>44</v>
      </c>
      <c r="P56" s="26">
        <f t="shared" si="1"/>
        <v>43</v>
      </c>
    </row>
    <row r="57" spans="1:16" s="13" customFormat="1" ht="15.75" x14ac:dyDescent="0.25">
      <c r="A57" s="88" t="str">
        <f>'1.1'!A57</f>
        <v>MB197643</v>
      </c>
      <c r="B57" s="118" t="str">
        <f>'1.1'!B57</f>
        <v>DEEPAK DESAI</v>
      </c>
      <c r="C57" s="23">
        <v>3</v>
      </c>
      <c r="D57" s="23"/>
      <c r="E57" s="23">
        <v>4</v>
      </c>
      <c r="F57" s="23"/>
      <c r="G57" s="23">
        <v>3</v>
      </c>
      <c r="H57" s="23">
        <v>5</v>
      </c>
      <c r="I57" s="23">
        <v>1</v>
      </c>
      <c r="J57" s="23">
        <v>5</v>
      </c>
      <c r="K57" s="23"/>
      <c r="L57" s="23">
        <v>6</v>
      </c>
      <c r="M57" s="23">
        <v>5</v>
      </c>
      <c r="N57" s="23">
        <v>11</v>
      </c>
      <c r="O57" s="119">
        <v>48</v>
      </c>
      <c r="P57" s="26">
        <f t="shared" si="1"/>
        <v>43</v>
      </c>
    </row>
    <row r="58" spans="1:16" s="13" customFormat="1" ht="15.75" x14ac:dyDescent="0.25">
      <c r="A58" s="88" t="str">
        <f>'1.1'!A58</f>
        <v>MB197644</v>
      </c>
      <c r="B58" s="118" t="str">
        <f>'1.1'!B58</f>
        <v>DEEPIKA M</v>
      </c>
      <c r="C58" s="23">
        <v>3</v>
      </c>
      <c r="D58" s="23">
        <v>2</v>
      </c>
      <c r="E58" s="23">
        <v>4</v>
      </c>
      <c r="F58" s="23">
        <v>4</v>
      </c>
      <c r="G58" s="23"/>
      <c r="H58" s="23"/>
      <c r="I58" s="23"/>
      <c r="J58" s="23"/>
      <c r="K58" s="23">
        <v>7</v>
      </c>
      <c r="L58" s="23">
        <v>6</v>
      </c>
      <c r="M58" s="23">
        <v>8</v>
      </c>
      <c r="N58" s="23"/>
      <c r="O58" s="119">
        <v>45</v>
      </c>
      <c r="P58" s="26">
        <f t="shared" si="1"/>
        <v>34</v>
      </c>
    </row>
    <row r="59" spans="1:16" s="13" customFormat="1" ht="15.75" x14ac:dyDescent="0.25">
      <c r="A59" s="88" t="str">
        <f>'1.1'!A59</f>
        <v>MB197645</v>
      </c>
      <c r="B59" s="118" t="str">
        <f>'1.1'!B59</f>
        <v>DILEEP SATISH HEGDE</v>
      </c>
      <c r="C59" s="23">
        <v>3</v>
      </c>
      <c r="D59" s="23"/>
      <c r="E59" s="23"/>
      <c r="F59" s="23">
        <v>2</v>
      </c>
      <c r="G59" s="23"/>
      <c r="H59" s="23">
        <v>5</v>
      </c>
      <c r="I59" s="23">
        <v>4</v>
      </c>
      <c r="J59" s="23">
        <v>8</v>
      </c>
      <c r="K59" s="23">
        <v>7</v>
      </c>
      <c r="L59" s="23">
        <v>8</v>
      </c>
      <c r="M59" s="23"/>
      <c r="N59" s="23">
        <v>13</v>
      </c>
      <c r="O59" s="119">
        <v>36</v>
      </c>
      <c r="P59" s="26">
        <f t="shared" si="1"/>
        <v>50</v>
      </c>
    </row>
    <row r="60" spans="1:16" s="13" customFormat="1" ht="15.75" x14ac:dyDescent="0.25">
      <c r="A60" s="88" t="str">
        <f>'1.1'!A60</f>
        <v>MB197646</v>
      </c>
      <c r="B60" s="118" t="str">
        <f>'1.1'!B60</f>
        <v>DIVYA MUGADUR</v>
      </c>
      <c r="C60" s="23">
        <v>5</v>
      </c>
      <c r="D60" s="23"/>
      <c r="E60" s="23"/>
      <c r="F60" s="23">
        <v>1</v>
      </c>
      <c r="G60" s="23">
        <v>5</v>
      </c>
      <c r="H60" s="23"/>
      <c r="I60" s="23">
        <v>4</v>
      </c>
      <c r="J60" s="23">
        <v>8</v>
      </c>
      <c r="K60" s="23"/>
      <c r="L60" s="23">
        <v>8</v>
      </c>
      <c r="M60" s="23">
        <v>9</v>
      </c>
      <c r="N60" s="23">
        <v>10</v>
      </c>
      <c r="O60" s="119">
        <v>45</v>
      </c>
      <c r="P60" s="26">
        <f t="shared" si="1"/>
        <v>50</v>
      </c>
    </row>
    <row r="61" spans="1:16" s="13" customFormat="1" ht="15.75" x14ac:dyDescent="0.25">
      <c r="A61" s="88" t="str">
        <f>'1.1'!A61</f>
        <v>MB197647</v>
      </c>
      <c r="B61" s="118" t="str">
        <f>'1.1'!B61</f>
        <v>DIVYASHREE R</v>
      </c>
      <c r="C61" s="23">
        <v>5</v>
      </c>
      <c r="D61" s="23">
        <v>5</v>
      </c>
      <c r="E61" s="23">
        <v>4</v>
      </c>
      <c r="F61" s="23">
        <v>5</v>
      </c>
      <c r="G61" s="23"/>
      <c r="H61" s="23"/>
      <c r="I61" s="23">
        <v>4</v>
      </c>
      <c r="J61" s="23">
        <v>9</v>
      </c>
      <c r="K61" s="23">
        <v>7</v>
      </c>
      <c r="L61" s="23">
        <v>9</v>
      </c>
      <c r="M61" s="23"/>
      <c r="N61" s="23">
        <v>8</v>
      </c>
      <c r="O61" s="119">
        <v>43</v>
      </c>
      <c r="P61" s="26">
        <f t="shared" si="1"/>
        <v>56</v>
      </c>
    </row>
    <row r="62" spans="1:16" s="13" customFormat="1" ht="15.75" x14ac:dyDescent="0.25">
      <c r="A62" s="88" t="str">
        <f>'1.1'!A62</f>
        <v>MB197648</v>
      </c>
      <c r="B62" s="118" t="str">
        <f>'1.1'!B62</f>
        <v>GANAPATI JANARDHAN BHAT</v>
      </c>
      <c r="C62" s="23"/>
      <c r="D62" s="23">
        <v>2</v>
      </c>
      <c r="E62" s="23">
        <v>1</v>
      </c>
      <c r="F62" s="23"/>
      <c r="G62" s="23"/>
      <c r="H62" s="23"/>
      <c r="I62" s="23">
        <v>2</v>
      </c>
      <c r="J62" s="23"/>
      <c r="K62" s="23">
        <v>8</v>
      </c>
      <c r="L62" s="23">
        <v>7</v>
      </c>
      <c r="M62" s="23">
        <v>9</v>
      </c>
      <c r="N62" s="23">
        <v>10</v>
      </c>
      <c r="O62" s="119">
        <v>31</v>
      </c>
      <c r="P62" s="26">
        <f t="shared" si="1"/>
        <v>39</v>
      </c>
    </row>
    <row r="63" spans="1:16" s="13" customFormat="1" ht="15.75" x14ac:dyDescent="0.25">
      <c r="A63" s="88" t="str">
        <f>'1.1'!A63</f>
        <v>MB197649</v>
      </c>
      <c r="B63" s="118" t="str">
        <f>'1.1'!B63</f>
        <v>GOWTHAM S M</v>
      </c>
      <c r="C63" s="23">
        <v>2</v>
      </c>
      <c r="D63" s="23">
        <v>5</v>
      </c>
      <c r="E63" s="23">
        <v>2</v>
      </c>
      <c r="F63" s="23">
        <v>5</v>
      </c>
      <c r="G63" s="23">
        <v>4</v>
      </c>
      <c r="H63" s="23">
        <v>2</v>
      </c>
      <c r="I63" s="23">
        <v>3</v>
      </c>
      <c r="J63" s="23"/>
      <c r="K63" s="23">
        <v>8</v>
      </c>
      <c r="L63" s="23">
        <v>8</v>
      </c>
      <c r="M63" s="23">
        <v>8</v>
      </c>
      <c r="N63" s="23">
        <v>14</v>
      </c>
      <c r="O63" s="119">
        <v>30</v>
      </c>
      <c r="P63" s="26">
        <f t="shared" si="1"/>
        <v>61</v>
      </c>
    </row>
    <row r="64" spans="1:16" s="13" customFormat="1" ht="15.75" x14ac:dyDescent="0.25">
      <c r="A64" s="88" t="str">
        <f>'1.1'!A64</f>
        <v>MB197650</v>
      </c>
      <c r="B64" s="118" t="str">
        <f>'1.1'!B64</f>
        <v>GREESHMA G M</v>
      </c>
      <c r="C64" s="23">
        <v>2</v>
      </c>
      <c r="D64" s="23">
        <v>1</v>
      </c>
      <c r="E64" s="23"/>
      <c r="F64" s="23">
        <v>4</v>
      </c>
      <c r="G64" s="23"/>
      <c r="H64" s="23"/>
      <c r="I64" s="23"/>
      <c r="J64" s="23">
        <v>8</v>
      </c>
      <c r="K64" s="23"/>
      <c r="L64" s="23">
        <v>9</v>
      </c>
      <c r="M64" s="23">
        <v>7</v>
      </c>
      <c r="N64" s="23">
        <v>10</v>
      </c>
      <c r="O64" s="119">
        <v>35</v>
      </c>
      <c r="P64" s="26">
        <f t="shared" si="1"/>
        <v>41</v>
      </c>
    </row>
    <row r="65" spans="1:16" s="13" customFormat="1" ht="15.75" x14ac:dyDescent="0.25">
      <c r="A65" s="88" t="str">
        <f>'1.1'!A65</f>
        <v>MB197651</v>
      </c>
      <c r="B65" s="118" t="str">
        <f>'1.1'!B65</f>
        <v>GUNJAN RAJ</v>
      </c>
      <c r="C65" s="23">
        <v>3</v>
      </c>
      <c r="D65" s="23">
        <v>5</v>
      </c>
      <c r="E65" s="23"/>
      <c r="F65" s="23">
        <v>2</v>
      </c>
      <c r="G65" s="23">
        <v>3</v>
      </c>
      <c r="H65" s="23"/>
      <c r="I65" s="23">
        <v>1</v>
      </c>
      <c r="J65" s="23">
        <v>10</v>
      </c>
      <c r="K65" s="23">
        <v>8</v>
      </c>
      <c r="L65" s="23">
        <v>7</v>
      </c>
      <c r="M65" s="23"/>
      <c r="N65" s="23">
        <v>13</v>
      </c>
      <c r="O65" s="119">
        <v>33</v>
      </c>
      <c r="P65" s="26">
        <f t="shared" si="1"/>
        <v>52</v>
      </c>
    </row>
    <row r="66" spans="1:16" s="13" customFormat="1" ht="15.75" x14ac:dyDescent="0.25">
      <c r="A66" s="88" t="str">
        <f>'1.1'!A66</f>
        <v>MB197652</v>
      </c>
      <c r="B66" s="118" t="str">
        <f>'1.1'!B66</f>
        <v>GURUPRASAD R</v>
      </c>
      <c r="C66" s="23"/>
      <c r="D66" s="23"/>
      <c r="E66" s="23">
        <v>3</v>
      </c>
      <c r="F66" s="23">
        <v>5</v>
      </c>
      <c r="G66" s="23">
        <v>5</v>
      </c>
      <c r="H66" s="23">
        <v>3</v>
      </c>
      <c r="I66" s="23">
        <v>3</v>
      </c>
      <c r="J66" s="23">
        <v>7</v>
      </c>
      <c r="K66" s="23">
        <v>8</v>
      </c>
      <c r="L66" s="23"/>
      <c r="M66" s="23">
        <v>9</v>
      </c>
      <c r="N66" s="23">
        <v>13</v>
      </c>
      <c r="O66" s="119">
        <v>31</v>
      </c>
      <c r="P66" s="26">
        <f t="shared" si="1"/>
        <v>56</v>
      </c>
    </row>
    <row r="67" spans="1:16" s="13" customFormat="1" ht="15.75" x14ac:dyDescent="0.25">
      <c r="A67" s="88" t="str">
        <f>'1.1'!A67</f>
        <v>MB197653</v>
      </c>
      <c r="B67" s="118" t="str">
        <f>'1.1'!B67</f>
        <v>HARSHA N DAS</v>
      </c>
      <c r="C67" s="23"/>
      <c r="D67" s="23"/>
      <c r="E67" s="23"/>
      <c r="F67" s="23">
        <v>2</v>
      </c>
      <c r="G67" s="23">
        <v>1</v>
      </c>
      <c r="H67" s="23">
        <v>4</v>
      </c>
      <c r="I67" s="23">
        <v>5</v>
      </c>
      <c r="J67" s="23">
        <v>9</v>
      </c>
      <c r="K67" s="23">
        <v>7</v>
      </c>
      <c r="L67" s="23"/>
      <c r="M67" s="23">
        <v>8</v>
      </c>
      <c r="N67" s="23">
        <v>13</v>
      </c>
      <c r="O67" s="119">
        <v>32</v>
      </c>
      <c r="P67" s="26">
        <f t="shared" si="1"/>
        <v>49</v>
      </c>
    </row>
    <row r="68" spans="1:16" s="13" customFormat="1" ht="15.75" x14ac:dyDescent="0.25">
      <c r="A68" s="88" t="str">
        <f>'1.1'!A68</f>
        <v>MB197654</v>
      </c>
      <c r="B68" s="118" t="str">
        <f>'1.1'!B68</f>
        <v>K KRISHNAPRASAD</v>
      </c>
      <c r="C68" s="23">
        <v>4</v>
      </c>
      <c r="D68" s="23"/>
      <c r="E68" s="23"/>
      <c r="F68" s="23">
        <v>4</v>
      </c>
      <c r="G68" s="23">
        <v>2</v>
      </c>
      <c r="H68" s="23">
        <v>4</v>
      </c>
      <c r="I68" s="23">
        <v>5</v>
      </c>
      <c r="J68" s="23">
        <v>9</v>
      </c>
      <c r="K68" s="23">
        <v>8</v>
      </c>
      <c r="L68" s="23">
        <v>7</v>
      </c>
      <c r="M68" s="23">
        <v>7</v>
      </c>
      <c r="N68" s="23">
        <v>11</v>
      </c>
      <c r="O68" s="119">
        <v>34</v>
      </c>
      <c r="P68" s="26">
        <f t="shared" si="1"/>
        <v>61</v>
      </c>
    </row>
    <row r="69" spans="1:16" s="13" customFormat="1" ht="15.75" x14ac:dyDescent="0.25">
      <c r="A69" s="88" t="str">
        <f>'1.1'!A69</f>
        <v>MB197655</v>
      </c>
      <c r="B69" s="118" t="str">
        <f>'1.1'!B69</f>
        <v>K R AKSHAY</v>
      </c>
      <c r="C69" s="23">
        <v>5</v>
      </c>
      <c r="D69" s="23">
        <v>1</v>
      </c>
      <c r="E69" s="23">
        <v>4</v>
      </c>
      <c r="F69" s="23"/>
      <c r="G69" s="23">
        <v>4</v>
      </c>
      <c r="H69" s="23"/>
      <c r="I69" s="23">
        <v>1</v>
      </c>
      <c r="J69" s="23">
        <v>8</v>
      </c>
      <c r="K69" s="23">
        <v>9</v>
      </c>
      <c r="L69" s="23">
        <v>7</v>
      </c>
      <c r="M69" s="23"/>
      <c r="N69" s="23">
        <v>7</v>
      </c>
      <c r="O69" s="119">
        <v>28</v>
      </c>
      <c r="P69" s="26">
        <f t="shared" si="1"/>
        <v>46</v>
      </c>
    </row>
    <row r="70" spans="1:16" s="13" customFormat="1" ht="15.75" x14ac:dyDescent="0.25">
      <c r="A70" s="88" t="str">
        <f>'1.1'!A70</f>
        <v>MB197656</v>
      </c>
      <c r="B70" s="118" t="str">
        <f>'1.1'!B70</f>
        <v>KAMBHAM HARSHITHA</v>
      </c>
      <c r="C70" s="23">
        <v>3</v>
      </c>
      <c r="D70" s="23"/>
      <c r="E70" s="23"/>
      <c r="F70" s="23">
        <v>2</v>
      </c>
      <c r="G70" s="23">
        <v>2</v>
      </c>
      <c r="H70" s="23">
        <v>3</v>
      </c>
      <c r="I70" s="23">
        <v>5</v>
      </c>
      <c r="J70" s="23">
        <v>7</v>
      </c>
      <c r="K70" s="23">
        <v>7</v>
      </c>
      <c r="L70" s="23"/>
      <c r="M70" s="23">
        <v>9</v>
      </c>
      <c r="N70" s="23">
        <v>7</v>
      </c>
      <c r="O70" s="119">
        <v>35</v>
      </c>
      <c r="P70" s="26">
        <f t="shared" si="1"/>
        <v>45</v>
      </c>
    </row>
    <row r="71" spans="1:16" s="13" customFormat="1" ht="15.75" x14ac:dyDescent="0.25">
      <c r="A71" s="88" t="str">
        <f>'1.1'!A71</f>
        <v>MB197657</v>
      </c>
      <c r="B71" s="118" t="str">
        <f>'1.1'!B71</f>
        <v>KARAN SK</v>
      </c>
      <c r="C71" s="23">
        <v>4</v>
      </c>
      <c r="D71" s="23"/>
      <c r="E71" s="23"/>
      <c r="F71" s="23">
        <v>3</v>
      </c>
      <c r="G71" s="23">
        <v>5</v>
      </c>
      <c r="H71" s="23">
        <v>2</v>
      </c>
      <c r="I71" s="23">
        <v>1</v>
      </c>
      <c r="J71" s="23">
        <v>9</v>
      </c>
      <c r="K71" s="23"/>
      <c r="L71" s="23">
        <v>8</v>
      </c>
      <c r="M71" s="23">
        <v>7</v>
      </c>
      <c r="N71" s="23">
        <v>8</v>
      </c>
      <c r="O71" s="119">
        <v>25</v>
      </c>
      <c r="P71" s="26">
        <f t="shared" si="1"/>
        <v>47</v>
      </c>
    </row>
    <row r="72" spans="1:16" s="13" customFormat="1" ht="15.75" x14ac:dyDescent="0.25">
      <c r="A72" s="88" t="str">
        <f>'1.1'!A72</f>
        <v>MB197658</v>
      </c>
      <c r="B72" s="118" t="str">
        <f>'1.1'!B72</f>
        <v>KARTHIK AV</v>
      </c>
      <c r="C72" s="23">
        <v>3</v>
      </c>
      <c r="D72" s="23">
        <v>2</v>
      </c>
      <c r="E72" s="23">
        <v>5</v>
      </c>
      <c r="F72" s="23"/>
      <c r="G72" s="23"/>
      <c r="H72" s="23">
        <v>5</v>
      </c>
      <c r="I72" s="23"/>
      <c r="J72" s="23">
        <v>7</v>
      </c>
      <c r="K72" s="23"/>
      <c r="L72" s="23">
        <v>8</v>
      </c>
      <c r="M72" s="23">
        <v>7</v>
      </c>
      <c r="N72" s="23">
        <v>13</v>
      </c>
      <c r="O72" s="119">
        <v>20</v>
      </c>
      <c r="P72" s="26">
        <f t="shared" si="1"/>
        <v>50</v>
      </c>
    </row>
    <row r="73" spans="1:16" s="13" customFormat="1" ht="15.75" x14ac:dyDescent="0.25">
      <c r="A73" s="88" t="str">
        <f>'1.1'!A73</f>
        <v>MB197659</v>
      </c>
      <c r="B73" s="118" t="str">
        <f>'1.1'!B73</f>
        <v>KARTHIK N D</v>
      </c>
      <c r="C73" s="23">
        <v>5</v>
      </c>
      <c r="D73" s="23">
        <v>4</v>
      </c>
      <c r="E73" s="23">
        <v>5</v>
      </c>
      <c r="F73" s="23"/>
      <c r="G73" s="23">
        <v>4</v>
      </c>
      <c r="H73" s="23">
        <v>5</v>
      </c>
      <c r="I73" s="23"/>
      <c r="J73" s="23">
        <v>8</v>
      </c>
      <c r="K73" s="23">
        <v>8</v>
      </c>
      <c r="L73" s="23">
        <v>7</v>
      </c>
      <c r="M73" s="23"/>
      <c r="N73" s="23">
        <v>12</v>
      </c>
      <c r="O73" s="119">
        <v>25</v>
      </c>
      <c r="P73" s="26">
        <f t="shared" si="1"/>
        <v>58</v>
      </c>
    </row>
    <row r="74" spans="1:16" s="13" customFormat="1" ht="15.75" x14ac:dyDescent="0.25">
      <c r="A74" s="88" t="str">
        <f>'1.1'!A74</f>
        <v>MB197660</v>
      </c>
      <c r="B74" s="118" t="str">
        <f>'1.1'!B74</f>
        <v>KEERTHAN KAMATH</v>
      </c>
      <c r="C74" s="23">
        <v>4</v>
      </c>
      <c r="D74" s="23">
        <v>1</v>
      </c>
      <c r="E74" s="23">
        <v>1</v>
      </c>
      <c r="F74" s="23">
        <v>5</v>
      </c>
      <c r="G74" s="23"/>
      <c r="H74" s="23"/>
      <c r="I74" s="23">
        <v>4</v>
      </c>
      <c r="J74" s="23">
        <v>7</v>
      </c>
      <c r="K74" s="23">
        <v>7</v>
      </c>
      <c r="L74" s="23">
        <v>8</v>
      </c>
      <c r="M74" s="23"/>
      <c r="N74" s="23">
        <v>10</v>
      </c>
      <c r="O74" s="119">
        <v>25</v>
      </c>
      <c r="P74" s="26">
        <f t="shared" si="1"/>
        <v>47</v>
      </c>
    </row>
    <row r="75" spans="1:16" s="13" customFormat="1" ht="15.75" x14ac:dyDescent="0.25">
      <c r="A75" s="88" t="str">
        <f>'1.1'!A75</f>
        <v>MB197661</v>
      </c>
      <c r="B75" s="118" t="str">
        <f>'1.1'!B75</f>
        <v>KEERTI</v>
      </c>
      <c r="C75" s="23"/>
      <c r="D75" s="23"/>
      <c r="E75" s="23">
        <v>5</v>
      </c>
      <c r="F75" s="23">
        <v>2</v>
      </c>
      <c r="G75" s="23"/>
      <c r="H75" s="23">
        <v>2</v>
      </c>
      <c r="I75" s="23">
        <v>2</v>
      </c>
      <c r="J75" s="23">
        <v>8</v>
      </c>
      <c r="K75" s="23">
        <v>8</v>
      </c>
      <c r="L75" s="23">
        <v>7</v>
      </c>
      <c r="M75" s="23"/>
      <c r="N75" s="23"/>
      <c r="O75" s="119">
        <v>42</v>
      </c>
      <c r="P75" s="26">
        <f t="shared" si="1"/>
        <v>34</v>
      </c>
    </row>
    <row r="76" spans="1:16" s="13" customFormat="1" ht="15.75" x14ac:dyDescent="0.25">
      <c r="A76" s="88" t="str">
        <f>'1.1'!A76</f>
        <v>MB197662</v>
      </c>
      <c r="B76" s="118" t="str">
        <f>'1.1'!B76</f>
        <v>KESHAV ADITYA</v>
      </c>
      <c r="C76" s="23"/>
      <c r="D76" s="23">
        <v>4</v>
      </c>
      <c r="E76" s="23"/>
      <c r="F76" s="23">
        <v>5</v>
      </c>
      <c r="G76" s="23"/>
      <c r="H76" s="23">
        <v>2</v>
      </c>
      <c r="I76" s="23">
        <v>3</v>
      </c>
      <c r="J76" s="23"/>
      <c r="K76" s="23">
        <v>7</v>
      </c>
      <c r="L76" s="23">
        <v>8</v>
      </c>
      <c r="M76" s="23">
        <v>9</v>
      </c>
      <c r="N76" s="23">
        <v>14</v>
      </c>
      <c r="O76" s="119">
        <v>25</v>
      </c>
      <c r="P76" s="26">
        <f t="shared" si="1"/>
        <v>52</v>
      </c>
    </row>
    <row r="77" spans="1:16" s="13" customFormat="1" ht="15.75" x14ac:dyDescent="0.25">
      <c r="A77" s="88" t="str">
        <f>'1.1'!A77</f>
        <v>MB197663</v>
      </c>
      <c r="B77" s="118" t="str">
        <f>'1.1'!B77</f>
        <v>KRITI SHUKLA</v>
      </c>
      <c r="C77" s="23">
        <v>5</v>
      </c>
      <c r="D77" s="23">
        <v>2</v>
      </c>
      <c r="E77" s="23"/>
      <c r="F77" s="23">
        <v>2</v>
      </c>
      <c r="G77" s="23"/>
      <c r="H77" s="23">
        <v>3</v>
      </c>
      <c r="I77" s="23">
        <v>2</v>
      </c>
      <c r="J77" s="23">
        <v>9</v>
      </c>
      <c r="K77" s="23">
        <v>7</v>
      </c>
      <c r="L77" s="23">
        <v>7</v>
      </c>
      <c r="M77" s="23">
        <v>9</v>
      </c>
      <c r="N77" s="23">
        <v>12</v>
      </c>
      <c r="O77" s="119">
        <v>26</v>
      </c>
      <c r="P77" s="26">
        <f t="shared" si="1"/>
        <v>58</v>
      </c>
    </row>
    <row r="78" spans="1:16" s="13" customFormat="1" ht="15.75" x14ac:dyDescent="0.25">
      <c r="A78" s="88" t="str">
        <f>'1.1'!A78</f>
        <v>MB197664</v>
      </c>
      <c r="B78" s="118" t="str">
        <f>'1.1'!B78</f>
        <v>KUBERANAND N</v>
      </c>
      <c r="C78" s="23">
        <v>3</v>
      </c>
      <c r="D78" s="23">
        <v>2</v>
      </c>
      <c r="E78" s="23">
        <v>5</v>
      </c>
      <c r="F78" s="23"/>
      <c r="G78" s="23">
        <v>3</v>
      </c>
      <c r="H78" s="23">
        <v>4</v>
      </c>
      <c r="I78" s="23">
        <v>4</v>
      </c>
      <c r="J78" s="23">
        <v>7</v>
      </c>
      <c r="K78" s="23">
        <v>9</v>
      </c>
      <c r="L78" s="23"/>
      <c r="M78" s="23"/>
      <c r="N78" s="23">
        <v>11</v>
      </c>
      <c r="O78" s="119">
        <v>28</v>
      </c>
      <c r="P78" s="26">
        <f t="shared" si="1"/>
        <v>48</v>
      </c>
    </row>
    <row r="79" spans="1:16" s="13" customFormat="1" ht="15.75" x14ac:dyDescent="0.25">
      <c r="A79" s="88" t="str">
        <f>'1.1'!A79</f>
        <v>MB197665</v>
      </c>
      <c r="B79" s="118" t="str">
        <f>'1.1'!B79</f>
        <v>LALITHA T V</v>
      </c>
      <c r="C79" s="23"/>
      <c r="D79" s="23">
        <v>4</v>
      </c>
      <c r="E79" s="23"/>
      <c r="F79" s="23">
        <v>4</v>
      </c>
      <c r="G79" s="23"/>
      <c r="H79" s="23">
        <v>5</v>
      </c>
      <c r="I79" s="23">
        <v>2</v>
      </c>
      <c r="J79" s="23">
        <v>9</v>
      </c>
      <c r="K79" s="23">
        <v>7</v>
      </c>
      <c r="L79" s="23">
        <v>8</v>
      </c>
      <c r="M79" s="23">
        <v>9</v>
      </c>
      <c r="N79" s="23">
        <v>8</v>
      </c>
      <c r="O79" s="119">
        <v>33</v>
      </c>
      <c r="P79" s="26">
        <f t="shared" si="1"/>
        <v>56</v>
      </c>
    </row>
    <row r="80" spans="1:16" s="13" customFormat="1" ht="15.75" x14ac:dyDescent="0.25">
      <c r="A80" s="88" t="str">
        <f>'1.1'!A80</f>
        <v>MB197666</v>
      </c>
      <c r="B80" s="118" t="str">
        <f>'1.1'!B80</f>
        <v>LATHASHREE S</v>
      </c>
      <c r="C80" s="23"/>
      <c r="D80" s="23">
        <v>2</v>
      </c>
      <c r="E80" s="23">
        <v>1</v>
      </c>
      <c r="F80" s="23">
        <v>5</v>
      </c>
      <c r="G80" s="23">
        <v>1</v>
      </c>
      <c r="H80" s="23">
        <v>2</v>
      </c>
      <c r="I80" s="23">
        <v>4</v>
      </c>
      <c r="J80" s="23"/>
      <c r="K80" s="23">
        <v>7</v>
      </c>
      <c r="L80" s="23"/>
      <c r="M80" s="23">
        <v>8</v>
      </c>
      <c r="N80" s="23">
        <v>13</v>
      </c>
      <c r="O80" s="119">
        <v>43</v>
      </c>
      <c r="P80" s="26">
        <f t="shared" ref="P80:P143" si="2">SUM(C80:N80)</f>
        <v>43</v>
      </c>
    </row>
    <row r="81" spans="1:16" s="13" customFormat="1" ht="15.75" x14ac:dyDescent="0.25">
      <c r="A81" s="88" t="str">
        <f>'1.1'!A81</f>
        <v>MB197667</v>
      </c>
      <c r="B81" s="118" t="str">
        <f>'1.1'!B81</f>
        <v>LAVANYA H</v>
      </c>
      <c r="C81" s="23"/>
      <c r="D81" s="23"/>
      <c r="E81" s="23">
        <v>3</v>
      </c>
      <c r="F81" s="23"/>
      <c r="G81" s="23">
        <v>4</v>
      </c>
      <c r="H81" s="23">
        <v>2</v>
      </c>
      <c r="I81" s="23">
        <v>1</v>
      </c>
      <c r="J81" s="23">
        <v>7</v>
      </c>
      <c r="K81" s="23"/>
      <c r="L81" s="23">
        <v>8</v>
      </c>
      <c r="M81" s="23">
        <v>9</v>
      </c>
      <c r="N81" s="23">
        <v>8</v>
      </c>
      <c r="O81" s="119">
        <v>26</v>
      </c>
      <c r="P81" s="26">
        <f t="shared" si="2"/>
        <v>42</v>
      </c>
    </row>
    <row r="82" spans="1:16" s="13" customFormat="1" ht="15.75" x14ac:dyDescent="0.25">
      <c r="A82" s="88" t="str">
        <f>'1.1'!A82</f>
        <v>MB197668</v>
      </c>
      <c r="B82" s="118" t="str">
        <f>'1.1'!B82</f>
        <v>LEELAVATI B THITE</v>
      </c>
      <c r="C82" s="23"/>
      <c r="D82" s="23">
        <v>4</v>
      </c>
      <c r="E82" s="23">
        <v>3</v>
      </c>
      <c r="F82" s="23">
        <v>2</v>
      </c>
      <c r="G82" s="23">
        <v>4</v>
      </c>
      <c r="H82" s="23"/>
      <c r="I82" s="23"/>
      <c r="J82" s="23">
        <v>8</v>
      </c>
      <c r="K82" s="23">
        <v>9</v>
      </c>
      <c r="L82" s="23"/>
      <c r="M82" s="23">
        <v>9</v>
      </c>
      <c r="N82" s="23">
        <v>11</v>
      </c>
      <c r="O82" s="119">
        <v>49</v>
      </c>
      <c r="P82" s="26">
        <f t="shared" si="2"/>
        <v>50</v>
      </c>
    </row>
    <row r="83" spans="1:16" s="13" customFormat="1" ht="15.75" x14ac:dyDescent="0.25">
      <c r="A83" s="88" t="str">
        <f>'1.1'!A83</f>
        <v>MB197669</v>
      </c>
      <c r="B83" s="118" t="str">
        <f>'1.1'!B83</f>
        <v>LEENA PARIK</v>
      </c>
      <c r="C83" s="23">
        <v>1</v>
      </c>
      <c r="D83" s="23"/>
      <c r="E83" s="23">
        <v>2</v>
      </c>
      <c r="F83" s="23"/>
      <c r="G83" s="23">
        <v>1</v>
      </c>
      <c r="H83" s="23">
        <v>4</v>
      </c>
      <c r="I83" s="23">
        <v>3</v>
      </c>
      <c r="J83" s="23">
        <v>8</v>
      </c>
      <c r="K83" s="23"/>
      <c r="L83" s="23">
        <v>7</v>
      </c>
      <c r="M83" s="23">
        <v>8</v>
      </c>
      <c r="N83" s="23">
        <v>11</v>
      </c>
      <c r="O83" s="119">
        <v>45</v>
      </c>
      <c r="P83" s="26">
        <f t="shared" si="2"/>
        <v>45</v>
      </c>
    </row>
    <row r="84" spans="1:16" s="13" customFormat="1" ht="15.75" x14ac:dyDescent="0.25">
      <c r="A84" s="88" t="str">
        <f>'1.1'!A84</f>
        <v>MB197670</v>
      </c>
      <c r="B84" s="118" t="str">
        <f>'1.1'!B84</f>
        <v>LINGRAJ PATIL</v>
      </c>
      <c r="C84" s="23">
        <v>3</v>
      </c>
      <c r="D84" s="23"/>
      <c r="E84" s="23">
        <v>5</v>
      </c>
      <c r="F84" s="23">
        <v>2</v>
      </c>
      <c r="G84" s="23">
        <v>4</v>
      </c>
      <c r="H84" s="23">
        <v>3</v>
      </c>
      <c r="I84" s="23"/>
      <c r="J84" s="23">
        <v>7</v>
      </c>
      <c r="K84" s="23">
        <v>9</v>
      </c>
      <c r="L84" s="23"/>
      <c r="M84" s="23">
        <v>7</v>
      </c>
      <c r="N84" s="23">
        <v>7</v>
      </c>
      <c r="O84" s="119">
        <v>25</v>
      </c>
      <c r="P84" s="26">
        <f t="shared" si="2"/>
        <v>47</v>
      </c>
    </row>
    <row r="85" spans="1:16" s="13" customFormat="1" ht="15.75" x14ac:dyDescent="0.25">
      <c r="A85" s="88" t="str">
        <f>'1.1'!A85</f>
        <v>MB197671</v>
      </c>
      <c r="B85" s="118" t="str">
        <f>'1.1'!B85</f>
        <v>LOKESH MG</v>
      </c>
      <c r="C85" s="23">
        <v>4</v>
      </c>
      <c r="D85" s="23">
        <v>2</v>
      </c>
      <c r="E85" s="23"/>
      <c r="F85" s="23">
        <v>4</v>
      </c>
      <c r="G85" s="23">
        <v>3</v>
      </c>
      <c r="H85" s="23">
        <v>3</v>
      </c>
      <c r="I85" s="23"/>
      <c r="J85" s="23">
        <v>8</v>
      </c>
      <c r="K85" s="23">
        <v>10</v>
      </c>
      <c r="L85" s="23"/>
      <c r="M85" s="23">
        <v>8</v>
      </c>
      <c r="N85" s="23">
        <v>9</v>
      </c>
      <c r="O85" s="119">
        <v>31</v>
      </c>
      <c r="P85" s="26">
        <f t="shared" si="2"/>
        <v>51</v>
      </c>
    </row>
    <row r="86" spans="1:16" s="13" customFormat="1" ht="15.75" x14ac:dyDescent="0.25">
      <c r="A86" s="88" t="str">
        <f>'1.1'!A86</f>
        <v>MB197672</v>
      </c>
      <c r="B86" s="118" t="str">
        <f>'1.1'!B86</f>
        <v>MAHESHA S</v>
      </c>
      <c r="C86" s="23"/>
      <c r="D86" s="23">
        <v>5</v>
      </c>
      <c r="E86" s="23">
        <v>5</v>
      </c>
      <c r="F86" s="23">
        <v>4</v>
      </c>
      <c r="G86" s="23">
        <v>5</v>
      </c>
      <c r="H86" s="23">
        <v>5</v>
      </c>
      <c r="I86" s="23"/>
      <c r="J86" s="23">
        <v>9</v>
      </c>
      <c r="K86" s="23">
        <v>8</v>
      </c>
      <c r="L86" s="23"/>
      <c r="M86" s="23">
        <v>8</v>
      </c>
      <c r="N86" s="23">
        <v>14</v>
      </c>
      <c r="O86" s="119">
        <v>28</v>
      </c>
      <c r="P86" s="26">
        <f t="shared" si="2"/>
        <v>63</v>
      </c>
    </row>
    <row r="87" spans="1:16" s="13" customFormat="1" ht="15.75" x14ac:dyDescent="0.25">
      <c r="A87" s="88" t="str">
        <f>'1.1'!A87</f>
        <v>MB197673</v>
      </c>
      <c r="B87" s="118" t="str">
        <f>'1.1'!B87</f>
        <v>MALAPATI JAIPAL REDDY</v>
      </c>
      <c r="C87" s="23">
        <v>2</v>
      </c>
      <c r="D87" s="23"/>
      <c r="E87" s="23">
        <v>4</v>
      </c>
      <c r="F87" s="23">
        <v>3</v>
      </c>
      <c r="G87" s="23">
        <v>3</v>
      </c>
      <c r="H87" s="23">
        <v>4</v>
      </c>
      <c r="I87" s="23"/>
      <c r="J87" s="23"/>
      <c r="K87" s="23">
        <v>7</v>
      </c>
      <c r="L87" s="23">
        <v>7</v>
      </c>
      <c r="M87" s="23">
        <v>7</v>
      </c>
      <c r="N87" s="23">
        <v>7</v>
      </c>
      <c r="O87" s="119">
        <v>38</v>
      </c>
      <c r="P87" s="26">
        <f t="shared" si="2"/>
        <v>44</v>
      </c>
    </row>
    <row r="88" spans="1:16" s="13" customFormat="1" ht="15.75" x14ac:dyDescent="0.25">
      <c r="A88" s="88" t="str">
        <f>'1.1'!A88</f>
        <v>MB197674</v>
      </c>
      <c r="B88" s="118" t="str">
        <f>'1.1'!B88</f>
        <v>MALLIKARJUN J</v>
      </c>
      <c r="C88" s="23">
        <v>5</v>
      </c>
      <c r="D88" s="23">
        <v>3</v>
      </c>
      <c r="E88" s="23">
        <v>4</v>
      </c>
      <c r="F88" s="23">
        <v>5</v>
      </c>
      <c r="G88" s="23"/>
      <c r="H88" s="23"/>
      <c r="I88" s="23">
        <v>4</v>
      </c>
      <c r="J88" s="23">
        <v>7</v>
      </c>
      <c r="K88" s="23">
        <v>10</v>
      </c>
      <c r="L88" s="23"/>
      <c r="M88" s="23">
        <v>7</v>
      </c>
      <c r="N88" s="23">
        <v>9</v>
      </c>
      <c r="O88" s="119">
        <v>20</v>
      </c>
      <c r="P88" s="26">
        <f t="shared" si="2"/>
        <v>54</v>
      </c>
    </row>
    <row r="89" spans="1:16" s="13" customFormat="1" ht="15.75" x14ac:dyDescent="0.25">
      <c r="A89" s="88" t="str">
        <f>'1.1'!A89</f>
        <v>MB197675</v>
      </c>
      <c r="B89" s="118" t="str">
        <f>'1.1'!B89</f>
        <v>MAMATHA</v>
      </c>
      <c r="C89" s="23"/>
      <c r="D89" s="23">
        <v>3</v>
      </c>
      <c r="E89" s="23"/>
      <c r="F89" s="23">
        <v>4</v>
      </c>
      <c r="G89" s="23">
        <v>5</v>
      </c>
      <c r="H89" s="23">
        <v>4</v>
      </c>
      <c r="I89" s="23">
        <v>2</v>
      </c>
      <c r="J89" s="23">
        <v>9</v>
      </c>
      <c r="K89" s="23">
        <v>7</v>
      </c>
      <c r="L89" s="23"/>
      <c r="M89" s="23">
        <v>7</v>
      </c>
      <c r="N89" s="23">
        <v>7</v>
      </c>
      <c r="O89" s="119">
        <v>39</v>
      </c>
      <c r="P89" s="26">
        <f t="shared" si="2"/>
        <v>48</v>
      </c>
    </row>
    <row r="90" spans="1:16" s="13" customFormat="1" ht="15.75" x14ac:dyDescent="0.25">
      <c r="A90" s="88" t="str">
        <f>'1.1'!A90</f>
        <v>MB197676</v>
      </c>
      <c r="B90" s="118" t="str">
        <f>'1.1'!B90</f>
        <v>MAMATHA BHASKAR GAONKAR</v>
      </c>
      <c r="C90" s="23"/>
      <c r="D90" s="23"/>
      <c r="E90" s="23"/>
      <c r="F90" s="23">
        <v>4</v>
      </c>
      <c r="G90" s="23">
        <v>5</v>
      </c>
      <c r="H90" s="23">
        <v>2</v>
      </c>
      <c r="I90" s="23">
        <v>3</v>
      </c>
      <c r="J90" s="23">
        <v>8</v>
      </c>
      <c r="K90" s="23">
        <v>7</v>
      </c>
      <c r="L90" s="23"/>
      <c r="M90" s="23">
        <v>8</v>
      </c>
      <c r="N90" s="23">
        <v>7</v>
      </c>
      <c r="O90" s="119">
        <v>35</v>
      </c>
      <c r="P90" s="26">
        <f t="shared" si="2"/>
        <v>44</v>
      </c>
    </row>
    <row r="91" spans="1:16" s="13" customFormat="1" ht="15.75" x14ac:dyDescent="0.25">
      <c r="A91" s="88" t="str">
        <f>'1.1'!A91</f>
        <v>MB197677</v>
      </c>
      <c r="B91" s="118" t="str">
        <f>'1.1'!B91</f>
        <v>MANOJ BASAPPA KATTI</v>
      </c>
      <c r="C91" s="23">
        <v>3</v>
      </c>
      <c r="D91" s="23"/>
      <c r="E91" s="23">
        <v>3</v>
      </c>
      <c r="F91" s="23">
        <v>2</v>
      </c>
      <c r="G91" s="23">
        <v>5</v>
      </c>
      <c r="H91" s="23"/>
      <c r="I91" s="23"/>
      <c r="J91" s="23"/>
      <c r="K91" s="23">
        <v>7</v>
      </c>
      <c r="L91" s="23"/>
      <c r="M91" s="23">
        <v>10</v>
      </c>
      <c r="N91" s="23">
        <v>7</v>
      </c>
      <c r="O91" s="119">
        <v>36</v>
      </c>
      <c r="P91" s="26">
        <f t="shared" si="2"/>
        <v>37</v>
      </c>
    </row>
    <row r="92" spans="1:16" s="13" customFormat="1" ht="15.75" x14ac:dyDescent="0.25">
      <c r="A92" s="88" t="str">
        <f>'1.1'!A92</f>
        <v>MB197678</v>
      </c>
      <c r="B92" s="118" t="str">
        <f>'1.1'!B92</f>
        <v>MEGHANA R T</v>
      </c>
      <c r="C92" s="23">
        <v>4</v>
      </c>
      <c r="D92" s="23">
        <v>3</v>
      </c>
      <c r="E92" s="23">
        <v>4</v>
      </c>
      <c r="F92" s="23"/>
      <c r="G92" s="23"/>
      <c r="H92" s="23">
        <v>3</v>
      </c>
      <c r="I92" s="23">
        <v>5</v>
      </c>
      <c r="J92" s="23">
        <v>7</v>
      </c>
      <c r="K92" s="23"/>
      <c r="L92" s="23">
        <v>9</v>
      </c>
      <c r="M92" s="23">
        <v>7</v>
      </c>
      <c r="N92" s="23">
        <v>9</v>
      </c>
      <c r="O92" s="119">
        <v>41</v>
      </c>
      <c r="P92" s="26">
        <f t="shared" si="2"/>
        <v>51</v>
      </c>
    </row>
    <row r="93" spans="1:16" s="13" customFormat="1" ht="15.75" x14ac:dyDescent="0.25">
      <c r="A93" s="88" t="str">
        <f>'1.1'!A93</f>
        <v>MB197679</v>
      </c>
      <c r="B93" s="118" t="str">
        <f>'1.1'!B93</f>
        <v>MOHAN R</v>
      </c>
      <c r="C93" s="23">
        <v>2</v>
      </c>
      <c r="D93" s="23">
        <v>4</v>
      </c>
      <c r="E93" s="23">
        <v>3</v>
      </c>
      <c r="F93" s="23"/>
      <c r="G93" s="23"/>
      <c r="H93" s="23">
        <v>2</v>
      </c>
      <c r="I93" s="23">
        <v>4</v>
      </c>
      <c r="J93" s="23"/>
      <c r="K93" s="23">
        <v>7</v>
      </c>
      <c r="L93" s="23">
        <v>9</v>
      </c>
      <c r="M93" s="23">
        <v>8</v>
      </c>
      <c r="N93" s="23">
        <v>13</v>
      </c>
      <c r="O93" s="119">
        <v>26</v>
      </c>
      <c r="P93" s="26">
        <f t="shared" si="2"/>
        <v>52</v>
      </c>
    </row>
    <row r="94" spans="1:16" s="13" customFormat="1" ht="15.75" x14ac:dyDescent="0.25">
      <c r="A94" s="88" t="str">
        <f>'1.1'!A94</f>
        <v>MB197680</v>
      </c>
      <c r="B94" s="118" t="str">
        <f>'1.1'!B94</f>
        <v>MOHD ZEESHAN ATHANI</v>
      </c>
      <c r="C94" s="23">
        <v>2</v>
      </c>
      <c r="D94" s="23">
        <v>3</v>
      </c>
      <c r="E94" s="23">
        <v>5</v>
      </c>
      <c r="F94" s="23">
        <v>4</v>
      </c>
      <c r="G94" s="23">
        <v>4</v>
      </c>
      <c r="H94" s="23"/>
      <c r="I94" s="23"/>
      <c r="J94" s="23">
        <v>7</v>
      </c>
      <c r="K94" s="23">
        <v>10</v>
      </c>
      <c r="L94" s="23">
        <v>9</v>
      </c>
      <c r="M94" s="23">
        <v>9</v>
      </c>
      <c r="N94" s="23"/>
      <c r="O94" s="119">
        <v>44</v>
      </c>
      <c r="P94" s="26">
        <f t="shared" si="2"/>
        <v>53</v>
      </c>
    </row>
    <row r="95" spans="1:16" s="13" customFormat="1" ht="15.75" x14ac:dyDescent="0.25">
      <c r="A95" s="88" t="str">
        <f>'1.1'!A95</f>
        <v>MB197681</v>
      </c>
      <c r="B95" s="118" t="str">
        <f>'1.1'!B95</f>
        <v>MUZAMMIL RIHAN</v>
      </c>
      <c r="C95" s="23">
        <v>3</v>
      </c>
      <c r="D95" s="23">
        <v>1</v>
      </c>
      <c r="E95" s="23">
        <v>2</v>
      </c>
      <c r="F95" s="23"/>
      <c r="G95" s="23"/>
      <c r="H95" s="23">
        <v>4</v>
      </c>
      <c r="I95" s="23">
        <v>4</v>
      </c>
      <c r="J95" s="23">
        <v>9</v>
      </c>
      <c r="K95" s="23">
        <v>9</v>
      </c>
      <c r="L95" s="23">
        <v>7</v>
      </c>
      <c r="M95" s="23">
        <v>7</v>
      </c>
      <c r="N95" s="23">
        <v>12</v>
      </c>
      <c r="O95" s="119">
        <v>40</v>
      </c>
      <c r="P95" s="26">
        <f t="shared" si="2"/>
        <v>58</v>
      </c>
    </row>
    <row r="96" spans="1:16" s="13" customFormat="1" ht="15.75" x14ac:dyDescent="0.25">
      <c r="A96" s="88" t="str">
        <f>'1.1'!A96</f>
        <v>MB197682</v>
      </c>
      <c r="B96" s="118" t="str">
        <f>'1.1'!B96</f>
        <v>N B GOWTAMI</v>
      </c>
      <c r="C96" s="23">
        <v>1</v>
      </c>
      <c r="D96" s="23">
        <v>2</v>
      </c>
      <c r="E96" s="23">
        <v>3</v>
      </c>
      <c r="F96" s="23">
        <v>5</v>
      </c>
      <c r="G96" s="23"/>
      <c r="H96" s="23"/>
      <c r="I96" s="23"/>
      <c r="J96" s="23">
        <v>3</v>
      </c>
      <c r="K96" s="23">
        <v>8</v>
      </c>
      <c r="L96" s="23">
        <v>4</v>
      </c>
      <c r="M96" s="23">
        <v>8</v>
      </c>
      <c r="N96" s="23">
        <v>13</v>
      </c>
      <c r="O96" s="119">
        <v>41</v>
      </c>
      <c r="P96" s="26">
        <f t="shared" si="2"/>
        <v>47</v>
      </c>
    </row>
    <row r="97" spans="1:16" s="13" customFormat="1" ht="15.75" x14ac:dyDescent="0.25">
      <c r="A97" s="88" t="str">
        <f>'1.1'!A97</f>
        <v>MB197683</v>
      </c>
      <c r="B97" s="118" t="str">
        <f>'1.1'!B97</f>
        <v>NAGASHREE UMESH K</v>
      </c>
      <c r="C97" s="23">
        <v>1</v>
      </c>
      <c r="D97" s="23">
        <v>5</v>
      </c>
      <c r="E97" s="23">
        <v>4</v>
      </c>
      <c r="F97" s="23"/>
      <c r="G97" s="23">
        <v>5</v>
      </c>
      <c r="H97" s="23">
        <v>2</v>
      </c>
      <c r="I97" s="23">
        <v>3</v>
      </c>
      <c r="J97" s="23">
        <v>7</v>
      </c>
      <c r="K97" s="23"/>
      <c r="L97" s="23">
        <v>7</v>
      </c>
      <c r="M97" s="23">
        <v>9</v>
      </c>
      <c r="N97" s="23">
        <v>11</v>
      </c>
      <c r="O97" s="119">
        <v>27</v>
      </c>
      <c r="P97" s="26">
        <f t="shared" si="2"/>
        <v>54</v>
      </c>
    </row>
    <row r="98" spans="1:16" s="13" customFormat="1" ht="15.75" x14ac:dyDescent="0.25">
      <c r="A98" s="88" t="str">
        <f>'1.1'!A98</f>
        <v>MB197684</v>
      </c>
      <c r="B98" s="118" t="str">
        <f>'1.1'!B98</f>
        <v>NAMRATA S KOTUR</v>
      </c>
      <c r="C98" s="23">
        <v>4</v>
      </c>
      <c r="D98" s="23">
        <v>2</v>
      </c>
      <c r="E98" s="23"/>
      <c r="F98" s="23"/>
      <c r="G98" s="23">
        <v>3</v>
      </c>
      <c r="H98" s="23"/>
      <c r="I98" s="23">
        <v>5</v>
      </c>
      <c r="J98" s="23">
        <v>7</v>
      </c>
      <c r="K98" s="23">
        <v>7</v>
      </c>
      <c r="L98" s="23">
        <v>7</v>
      </c>
      <c r="M98" s="23">
        <v>7</v>
      </c>
      <c r="N98" s="23">
        <v>9</v>
      </c>
      <c r="O98" s="119">
        <v>26</v>
      </c>
      <c r="P98" s="26">
        <f t="shared" si="2"/>
        <v>51</v>
      </c>
    </row>
    <row r="99" spans="1:16" s="13" customFormat="1" ht="15.75" x14ac:dyDescent="0.25">
      <c r="A99" s="88" t="str">
        <f>'1.1'!A99</f>
        <v>MB197685</v>
      </c>
      <c r="B99" s="118" t="str">
        <f>'1.1'!B99</f>
        <v>NARAHARI K K</v>
      </c>
      <c r="C99" s="23">
        <v>5</v>
      </c>
      <c r="D99" s="23">
        <v>3</v>
      </c>
      <c r="E99" s="23"/>
      <c r="F99" s="23"/>
      <c r="G99" s="23">
        <v>3</v>
      </c>
      <c r="H99" s="23"/>
      <c r="I99" s="23">
        <v>1</v>
      </c>
      <c r="J99" s="38">
        <v>8</v>
      </c>
      <c r="K99" s="23"/>
      <c r="L99" s="38">
        <v>9</v>
      </c>
      <c r="M99" s="23">
        <v>9</v>
      </c>
      <c r="N99" s="23">
        <v>8</v>
      </c>
      <c r="O99" s="119">
        <v>0</v>
      </c>
      <c r="P99" s="26">
        <f t="shared" si="2"/>
        <v>46</v>
      </c>
    </row>
    <row r="100" spans="1:16" s="13" customFormat="1" ht="15.75" x14ac:dyDescent="0.25">
      <c r="A100" s="88" t="str">
        <f>'1.1'!A100</f>
        <v>MB197686</v>
      </c>
      <c r="B100" s="118" t="str">
        <f>'1.1'!B100</f>
        <v>NIKHIL K</v>
      </c>
      <c r="C100" s="23">
        <v>1</v>
      </c>
      <c r="D100" s="23">
        <v>4</v>
      </c>
      <c r="E100" s="23"/>
      <c r="F100" s="23"/>
      <c r="G100" s="23">
        <v>2</v>
      </c>
      <c r="H100" s="23"/>
      <c r="I100" s="23">
        <v>5</v>
      </c>
      <c r="J100" s="23">
        <v>8</v>
      </c>
      <c r="K100" s="23"/>
      <c r="L100" s="23">
        <v>8</v>
      </c>
      <c r="M100" s="23">
        <v>8</v>
      </c>
      <c r="N100" s="23">
        <v>9</v>
      </c>
      <c r="O100" s="119">
        <v>26</v>
      </c>
      <c r="P100" s="26">
        <f t="shared" si="2"/>
        <v>45</v>
      </c>
    </row>
    <row r="101" spans="1:16" s="13" customFormat="1" ht="15.75" x14ac:dyDescent="0.25">
      <c r="A101" s="88" t="str">
        <f>'1.1'!A101</f>
        <v>MB197687</v>
      </c>
      <c r="B101" s="118" t="str">
        <f>'1.1'!B101</f>
        <v>NIKITA L</v>
      </c>
      <c r="C101" s="23">
        <v>2</v>
      </c>
      <c r="D101" s="23">
        <v>4</v>
      </c>
      <c r="E101" s="23">
        <v>2</v>
      </c>
      <c r="F101" s="23">
        <v>5</v>
      </c>
      <c r="G101" s="23">
        <v>4</v>
      </c>
      <c r="H101" s="23">
        <v>2</v>
      </c>
      <c r="I101" s="23"/>
      <c r="J101" s="23">
        <v>7</v>
      </c>
      <c r="K101" s="23">
        <v>9</v>
      </c>
      <c r="L101" s="23"/>
      <c r="M101" s="23">
        <v>9</v>
      </c>
      <c r="N101" s="23">
        <v>7</v>
      </c>
      <c r="O101" s="119">
        <v>30</v>
      </c>
      <c r="P101" s="26">
        <f t="shared" si="2"/>
        <v>51</v>
      </c>
    </row>
    <row r="102" spans="1:16" s="13" customFormat="1" ht="15.75" x14ac:dyDescent="0.25">
      <c r="A102" s="88" t="str">
        <f>'1.1'!A102</f>
        <v>MB197688</v>
      </c>
      <c r="B102" s="118" t="str">
        <f>'1.1'!B102</f>
        <v>NIKITA M</v>
      </c>
      <c r="C102" s="23"/>
      <c r="D102" s="23">
        <v>4</v>
      </c>
      <c r="E102" s="23">
        <v>5</v>
      </c>
      <c r="F102" s="23">
        <v>5</v>
      </c>
      <c r="G102" s="23">
        <v>4</v>
      </c>
      <c r="H102" s="23">
        <v>5</v>
      </c>
      <c r="I102" s="23"/>
      <c r="J102" s="23">
        <v>9</v>
      </c>
      <c r="K102" s="23"/>
      <c r="L102" s="23">
        <v>7</v>
      </c>
      <c r="M102" s="23">
        <v>9</v>
      </c>
      <c r="N102" s="23">
        <v>12</v>
      </c>
      <c r="O102" s="119">
        <v>47</v>
      </c>
      <c r="P102" s="26">
        <f t="shared" si="2"/>
        <v>60</v>
      </c>
    </row>
    <row r="103" spans="1:16" s="13" customFormat="1" ht="15.75" x14ac:dyDescent="0.25">
      <c r="A103" s="88" t="str">
        <f>'1.1'!A103</f>
        <v>MB197689</v>
      </c>
      <c r="B103" s="118" t="str">
        <f>'1.1'!B103</f>
        <v>NITHIN SHASHINDRAN</v>
      </c>
      <c r="C103" s="23"/>
      <c r="D103" s="23">
        <v>5</v>
      </c>
      <c r="E103" s="23">
        <v>5</v>
      </c>
      <c r="F103" s="23">
        <v>4</v>
      </c>
      <c r="G103" s="23">
        <v>5</v>
      </c>
      <c r="H103" s="23"/>
      <c r="I103" s="23"/>
      <c r="J103" s="23">
        <v>9</v>
      </c>
      <c r="K103" s="23">
        <v>10</v>
      </c>
      <c r="L103" s="23">
        <v>9</v>
      </c>
      <c r="M103" s="23"/>
      <c r="N103" s="23">
        <v>12</v>
      </c>
      <c r="O103" s="119">
        <v>2</v>
      </c>
      <c r="P103" s="26">
        <f t="shared" si="2"/>
        <v>59</v>
      </c>
    </row>
    <row r="104" spans="1:16" s="13" customFormat="1" ht="15.75" x14ac:dyDescent="0.25">
      <c r="A104" s="88" t="str">
        <f>'1.1'!A104</f>
        <v>MB197690</v>
      </c>
      <c r="B104" s="118" t="str">
        <f>'1.1'!B104</f>
        <v>NITHIN VARMA M</v>
      </c>
      <c r="C104" s="23">
        <v>2</v>
      </c>
      <c r="D104" s="23">
        <v>3</v>
      </c>
      <c r="E104" s="23">
        <v>3</v>
      </c>
      <c r="F104" s="23"/>
      <c r="G104" s="23">
        <v>4</v>
      </c>
      <c r="H104" s="23">
        <v>4</v>
      </c>
      <c r="I104" s="23"/>
      <c r="J104" s="23">
        <v>8</v>
      </c>
      <c r="K104" s="23">
        <v>7</v>
      </c>
      <c r="L104" s="23">
        <v>7</v>
      </c>
      <c r="M104" s="23"/>
      <c r="N104" s="23">
        <v>13</v>
      </c>
      <c r="O104" s="119">
        <v>25</v>
      </c>
      <c r="P104" s="26">
        <f t="shared" si="2"/>
        <v>51</v>
      </c>
    </row>
    <row r="105" spans="1:16" s="13" customFormat="1" ht="15.75" x14ac:dyDescent="0.25">
      <c r="A105" s="88" t="str">
        <f>'1.1'!A105</f>
        <v>MB197691</v>
      </c>
      <c r="B105" s="118" t="str">
        <f>'1.1'!B105</f>
        <v>P M AMARNATH</v>
      </c>
      <c r="C105" s="23">
        <v>4</v>
      </c>
      <c r="D105" s="23"/>
      <c r="E105" s="23"/>
      <c r="F105" s="23">
        <v>5</v>
      </c>
      <c r="G105" s="23">
        <v>4</v>
      </c>
      <c r="H105" s="23">
        <v>3</v>
      </c>
      <c r="I105" s="23">
        <v>2</v>
      </c>
      <c r="J105" s="23">
        <v>8</v>
      </c>
      <c r="K105" s="23"/>
      <c r="L105" s="23">
        <v>7</v>
      </c>
      <c r="M105" s="23">
        <v>9</v>
      </c>
      <c r="N105" s="23">
        <v>12</v>
      </c>
      <c r="O105" s="119">
        <v>25</v>
      </c>
      <c r="P105" s="26">
        <f t="shared" si="2"/>
        <v>54</v>
      </c>
    </row>
    <row r="106" spans="1:16" s="13" customFormat="1" ht="15.75" x14ac:dyDescent="0.25">
      <c r="A106" s="88" t="str">
        <f>'1.1'!A106</f>
        <v>MB197692</v>
      </c>
      <c r="B106" s="118" t="str">
        <f>'1.1'!B106</f>
        <v>POOJA L</v>
      </c>
      <c r="C106" s="23">
        <v>5</v>
      </c>
      <c r="D106" s="23">
        <v>5</v>
      </c>
      <c r="E106" s="23">
        <v>2</v>
      </c>
      <c r="F106" s="23"/>
      <c r="G106" s="23">
        <v>4</v>
      </c>
      <c r="H106" s="23"/>
      <c r="I106" s="23"/>
      <c r="J106" s="23">
        <v>8</v>
      </c>
      <c r="K106" s="23">
        <v>7</v>
      </c>
      <c r="L106" s="23">
        <v>9</v>
      </c>
      <c r="M106" s="23"/>
      <c r="N106" s="23">
        <v>13</v>
      </c>
      <c r="O106" s="119">
        <v>41</v>
      </c>
      <c r="P106" s="26">
        <f t="shared" si="2"/>
        <v>53</v>
      </c>
    </row>
    <row r="107" spans="1:16" s="13" customFormat="1" ht="15.75" x14ac:dyDescent="0.25">
      <c r="A107" s="88" t="str">
        <f>'1.1'!A107</f>
        <v>MB197693</v>
      </c>
      <c r="B107" s="118" t="str">
        <f>'1.1'!B107</f>
        <v>POOJA MALLAPPA PATIL</v>
      </c>
      <c r="C107" s="23"/>
      <c r="D107" s="23">
        <v>5</v>
      </c>
      <c r="E107" s="23">
        <v>5</v>
      </c>
      <c r="F107" s="23">
        <v>3</v>
      </c>
      <c r="G107" s="23">
        <v>4</v>
      </c>
      <c r="H107" s="23"/>
      <c r="I107" s="23">
        <v>5</v>
      </c>
      <c r="J107" s="23">
        <v>8</v>
      </c>
      <c r="K107" s="23">
        <v>8</v>
      </c>
      <c r="L107" s="23">
        <v>9</v>
      </c>
      <c r="M107" s="23"/>
      <c r="N107" s="23">
        <v>8</v>
      </c>
      <c r="O107" s="119">
        <v>39</v>
      </c>
      <c r="P107" s="26">
        <f t="shared" si="2"/>
        <v>55</v>
      </c>
    </row>
    <row r="108" spans="1:16" s="13" customFormat="1" ht="15.75" x14ac:dyDescent="0.25">
      <c r="A108" s="88" t="str">
        <f>'1.1'!A108</f>
        <v>MB197694</v>
      </c>
      <c r="B108" s="118" t="str">
        <f>'1.1'!B108</f>
        <v>POORNIMA D PATIL</v>
      </c>
      <c r="C108" s="23"/>
      <c r="D108" s="23">
        <v>4</v>
      </c>
      <c r="E108" s="23">
        <v>4</v>
      </c>
      <c r="F108" s="23">
        <v>5</v>
      </c>
      <c r="G108" s="23"/>
      <c r="H108" s="23">
        <v>4</v>
      </c>
      <c r="I108" s="23">
        <v>5</v>
      </c>
      <c r="J108" s="23">
        <v>8</v>
      </c>
      <c r="K108" s="23">
        <v>7</v>
      </c>
      <c r="L108" s="23">
        <v>8</v>
      </c>
      <c r="M108" s="23"/>
      <c r="N108" s="23">
        <v>12</v>
      </c>
      <c r="O108" s="119">
        <v>43</v>
      </c>
      <c r="P108" s="26">
        <f t="shared" si="2"/>
        <v>57</v>
      </c>
    </row>
    <row r="109" spans="1:16" s="13" customFormat="1" ht="15.75" x14ac:dyDescent="0.25">
      <c r="A109" s="88" t="str">
        <f>'1.1'!A109</f>
        <v>MB197695</v>
      </c>
      <c r="B109" s="118" t="str">
        <f>'1.1'!B109</f>
        <v>PRAJEETH A GOUTHAM</v>
      </c>
      <c r="C109" s="23"/>
      <c r="D109" s="23">
        <v>4</v>
      </c>
      <c r="E109" s="23">
        <v>5</v>
      </c>
      <c r="F109" s="23">
        <v>2</v>
      </c>
      <c r="G109" s="23">
        <v>4</v>
      </c>
      <c r="H109" s="23"/>
      <c r="I109" s="23"/>
      <c r="J109" s="23"/>
      <c r="K109" s="23">
        <v>7</v>
      </c>
      <c r="L109" s="23">
        <v>7</v>
      </c>
      <c r="M109" s="23">
        <v>8</v>
      </c>
      <c r="N109" s="23">
        <v>8</v>
      </c>
      <c r="O109" s="119">
        <v>39</v>
      </c>
      <c r="P109" s="26">
        <f t="shared" si="2"/>
        <v>45</v>
      </c>
    </row>
    <row r="110" spans="1:16" s="13" customFormat="1" ht="15.75" x14ac:dyDescent="0.25">
      <c r="A110" s="88" t="str">
        <f>'1.1'!A110</f>
        <v>MB197696</v>
      </c>
      <c r="B110" s="118" t="str">
        <f>'1.1'!B110</f>
        <v>PRAJNA PRAMANIK</v>
      </c>
      <c r="C110" s="23">
        <v>1</v>
      </c>
      <c r="D110" s="23"/>
      <c r="E110" s="23">
        <v>5</v>
      </c>
      <c r="F110" s="23"/>
      <c r="G110" s="23"/>
      <c r="H110" s="23">
        <v>5</v>
      </c>
      <c r="I110" s="23"/>
      <c r="J110" s="23">
        <v>9</v>
      </c>
      <c r="K110" s="23">
        <v>8</v>
      </c>
      <c r="L110" s="23">
        <v>8</v>
      </c>
      <c r="M110" s="23"/>
      <c r="N110" s="23">
        <v>7</v>
      </c>
      <c r="O110" s="119">
        <v>38</v>
      </c>
      <c r="P110" s="26">
        <f t="shared" si="2"/>
        <v>43</v>
      </c>
    </row>
    <row r="111" spans="1:16" s="13" customFormat="1" ht="15.75" x14ac:dyDescent="0.25">
      <c r="A111" s="88" t="str">
        <f>'1.1'!A111</f>
        <v>MB197697</v>
      </c>
      <c r="B111" s="118" t="str">
        <f>'1.1'!B111</f>
        <v>PRAJNA SHETTY</v>
      </c>
      <c r="C111" s="23">
        <v>2</v>
      </c>
      <c r="D111" s="23">
        <v>5</v>
      </c>
      <c r="E111" s="23">
        <v>5</v>
      </c>
      <c r="F111" s="23"/>
      <c r="G111" s="23"/>
      <c r="H111" s="23"/>
      <c r="I111" s="23">
        <v>4</v>
      </c>
      <c r="J111" s="23"/>
      <c r="K111" s="23">
        <v>8</v>
      </c>
      <c r="L111" s="23">
        <v>9</v>
      </c>
      <c r="M111" s="23">
        <v>9</v>
      </c>
      <c r="N111" s="23"/>
      <c r="O111" s="119">
        <v>50</v>
      </c>
      <c r="P111" s="26">
        <f t="shared" si="2"/>
        <v>42</v>
      </c>
    </row>
    <row r="112" spans="1:16" s="13" customFormat="1" ht="15.75" x14ac:dyDescent="0.25">
      <c r="A112" s="88" t="str">
        <f>'1.1'!A112</f>
        <v>MB197698</v>
      </c>
      <c r="B112" s="118" t="str">
        <f>'1.1'!B112</f>
        <v>PRANAV PRAMOD KUMAR</v>
      </c>
      <c r="C112" s="23">
        <v>5</v>
      </c>
      <c r="D112" s="23"/>
      <c r="E112" s="23"/>
      <c r="F112" s="23">
        <v>5</v>
      </c>
      <c r="G112" s="23">
        <v>2</v>
      </c>
      <c r="H112" s="23"/>
      <c r="I112" s="23">
        <v>4</v>
      </c>
      <c r="J112" s="23"/>
      <c r="K112" s="23">
        <v>9</v>
      </c>
      <c r="L112" s="23">
        <v>7</v>
      </c>
      <c r="M112" s="23">
        <v>7</v>
      </c>
      <c r="N112" s="23">
        <v>13</v>
      </c>
      <c r="O112" s="119">
        <v>32</v>
      </c>
      <c r="P112" s="26">
        <f t="shared" si="2"/>
        <v>52</v>
      </c>
    </row>
    <row r="113" spans="1:16" s="13" customFormat="1" ht="15.75" x14ac:dyDescent="0.25">
      <c r="A113" s="88" t="str">
        <f>'1.1'!A113</f>
        <v>MB197699</v>
      </c>
      <c r="B113" s="118" t="str">
        <f>'1.1'!B113</f>
        <v>PRATEEK BHAT</v>
      </c>
      <c r="C113" s="23">
        <v>4</v>
      </c>
      <c r="D113" s="23">
        <v>2</v>
      </c>
      <c r="E113" s="23">
        <v>5</v>
      </c>
      <c r="F113" s="23">
        <v>3</v>
      </c>
      <c r="G113" s="23"/>
      <c r="H113" s="23"/>
      <c r="I113" s="23">
        <v>5</v>
      </c>
      <c r="J113" s="23">
        <v>7</v>
      </c>
      <c r="K113" s="23">
        <v>9</v>
      </c>
      <c r="L113" s="23"/>
      <c r="M113" s="23">
        <v>7</v>
      </c>
      <c r="N113" s="23">
        <v>7</v>
      </c>
      <c r="O113" s="119">
        <v>34</v>
      </c>
      <c r="P113" s="26">
        <f t="shared" si="2"/>
        <v>49</v>
      </c>
    </row>
    <row r="114" spans="1:16" s="13" customFormat="1" ht="15.75" x14ac:dyDescent="0.25">
      <c r="A114" s="88" t="str">
        <f>'1.1'!A114</f>
        <v>MB197700</v>
      </c>
      <c r="B114" s="118" t="str">
        <f>'1.1'!B114</f>
        <v>PRATHIKSHA PAWAR C</v>
      </c>
      <c r="C114" s="23">
        <v>4</v>
      </c>
      <c r="D114" s="23">
        <v>4</v>
      </c>
      <c r="E114" s="23"/>
      <c r="F114" s="23">
        <v>2</v>
      </c>
      <c r="G114" s="23"/>
      <c r="H114" s="23">
        <v>2</v>
      </c>
      <c r="I114" s="23">
        <v>4</v>
      </c>
      <c r="J114" s="23">
        <v>8</v>
      </c>
      <c r="K114" s="23">
        <v>8</v>
      </c>
      <c r="L114" s="23"/>
      <c r="M114" s="23">
        <v>7</v>
      </c>
      <c r="N114" s="23">
        <v>11</v>
      </c>
      <c r="O114" s="119">
        <v>15</v>
      </c>
      <c r="P114" s="26">
        <f t="shared" si="2"/>
        <v>50</v>
      </c>
    </row>
    <row r="115" spans="1:16" s="13" customFormat="1" ht="15.75" x14ac:dyDescent="0.25">
      <c r="A115" s="88" t="str">
        <f>'1.1'!A115</f>
        <v>MB197701</v>
      </c>
      <c r="B115" s="118" t="str">
        <f>'1.1'!B115</f>
        <v>PRITHVI SHANKARANARAYANA HEGDE</v>
      </c>
      <c r="C115" s="23">
        <v>3</v>
      </c>
      <c r="D115" s="23"/>
      <c r="E115" s="23"/>
      <c r="F115" s="23">
        <v>3</v>
      </c>
      <c r="G115" s="23">
        <v>5</v>
      </c>
      <c r="H115" s="23">
        <v>3</v>
      </c>
      <c r="I115" s="23">
        <v>2</v>
      </c>
      <c r="J115" s="23">
        <v>6</v>
      </c>
      <c r="K115" s="23">
        <v>7</v>
      </c>
      <c r="L115" s="23"/>
      <c r="M115" s="23">
        <v>8</v>
      </c>
      <c r="N115" s="23">
        <v>13</v>
      </c>
      <c r="O115" s="119">
        <v>44</v>
      </c>
      <c r="P115" s="26">
        <f t="shared" si="2"/>
        <v>50</v>
      </c>
    </row>
    <row r="116" spans="1:16" s="13" customFormat="1" ht="15.75" x14ac:dyDescent="0.25">
      <c r="A116" s="88" t="str">
        <f>'1.1'!A116</f>
        <v>MB197702</v>
      </c>
      <c r="B116" s="118" t="str">
        <f>'1.1'!B116</f>
        <v>PRIYANKA V MURTHY</v>
      </c>
      <c r="C116" s="23">
        <v>4</v>
      </c>
      <c r="D116" s="23">
        <v>5</v>
      </c>
      <c r="E116" s="23"/>
      <c r="F116" s="23">
        <v>4</v>
      </c>
      <c r="G116" s="23"/>
      <c r="H116" s="23">
        <v>3</v>
      </c>
      <c r="I116" s="23">
        <v>4</v>
      </c>
      <c r="J116" s="23">
        <v>8</v>
      </c>
      <c r="K116" s="23">
        <v>7</v>
      </c>
      <c r="L116" s="23"/>
      <c r="M116" s="23">
        <v>7</v>
      </c>
      <c r="N116" s="23">
        <v>7</v>
      </c>
      <c r="O116" s="119">
        <v>51</v>
      </c>
      <c r="P116" s="26">
        <f t="shared" si="2"/>
        <v>49</v>
      </c>
    </row>
    <row r="117" spans="1:16" s="13" customFormat="1" ht="15.75" x14ac:dyDescent="0.25">
      <c r="A117" s="88" t="str">
        <f>'1.1'!A117</f>
        <v>MB197703</v>
      </c>
      <c r="B117" s="118" t="str">
        <f>'1.1'!B117</f>
        <v>PRIYASHREE S</v>
      </c>
      <c r="C117" s="23">
        <v>3</v>
      </c>
      <c r="D117" s="23">
        <v>5</v>
      </c>
      <c r="E117" s="23">
        <v>4</v>
      </c>
      <c r="F117" s="23">
        <v>4</v>
      </c>
      <c r="G117" s="23"/>
      <c r="H117" s="23">
        <v>5</v>
      </c>
      <c r="I117" s="23"/>
      <c r="J117" s="23">
        <v>8</v>
      </c>
      <c r="K117" s="23">
        <v>9</v>
      </c>
      <c r="L117" s="23"/>
      <c r="M117" s="23">
        <v>8</v>
      </c>
      <c r="N117" s="23">
        <v>14</v>
      </c>
      <c r="O117" s="119">
        <v>42</v>
      </c>
      <c r="P117" s="26">
        <f t="shared" si="2"/>
        <v>60</v>
      </c>
    </row>
    <row r="118" spans="1:16" s="13" customFormat="1" ht="15.75" x14ac:dyDescent="0.25">
      <c r="A118" s="88" t="str">
        <f>'1.1'!A118</f>
        <v>MB197704</v>
      </c>
      <c r="B118" s="118" t="str">
        <f>'1.1'!B118</f>
        <v>PUSHPA PRANITHA T</v>
      </c>
      <c r="C118" s="23">
        <v>3</v>
      </c>
      <c r="D118" s="23"/>
      <c r="E118" s="23">
        <v>3</v>
      </c>
      <c r="F118" s="23"/>
      <c r="G118" s="23">
        <v>4</v>
      </c>
      <c r="H118" s="23">
        <v>5</v>
      </c>
      <c r="I118" s="23">
        <v>3</v>
      </c>
      <c r="J118" s="23">
        <v>9</v>
      </c>
      <c r="K118" s="23"/>
      <c r="L118" s="23">
        <v>9</v>
      </c>
      <c r="M118" s="23">
        <v>8</v>
      </c>
      <c r="N118" s="23">
        <v>8</v>
      </c>
      <c r="O118" s="119">
        <v>38</v>
      </c>
      <c r="P118" s="26">
        <f t="shared" si="2"/>
        <v>52</v>
      </c>
    </row>
    <row r="119" spans="1:16" s="13" customFormat="1" ht="15.75" x14ac:dyDescent="0.25">
      <c r="A119" s="88" t="str">
        <f>'1.1'!A119</f>
        <v>MB197705</v>
      </c>
      <c r="B119" s="118" t="str">
        <f>'1.1'!B119</f>
        <v>R N ROHIT</v>
      </c>
      <c r="C119" s="23"/>
      <c r="D119" s="23">
        <v>3</v>
      </c>
      <c r="E119" s="23">
        <v>2</v>
      </c>
      <c r="F119" s="23">
        <v>5</v>
      </c>
      <c r="G119" s="23">
        <v>3</v>
      </c>
      <c r="H119" s="23"/>
      <c r="I119" s="23">
        <v>2</v>
      </c>
      <c r="J119" s="23">
        <v>9</v>
      </c>
      <c r="K119" s="23">
        <v>8</v>
      </c>
      <c r="L119" s="23">
        <v>8</v>
      </c>
      <c r="M119" s="23"/>
      <c r="N119" s="23">
        <v>13</v>
      </c>
      <c r="O119" s="119">
        <v>25</v>
      </c>
      <c r="P119" s="26">
        <f t="shared" si="2"/>
        <v>53</v>
      </c>
    </row>
    <row r="120" spans="1:16" s="13" customFormat="1" ht="15.75" x14ac:dyDescent="0.25">
      <c r="A120" s="88" t="str">
        <f>'1.1'!A120</f>
        <v>MB197706</v>
      </c>
      <c r="B120" s="118" t="str">
        <f>'1.1'!B120</f>
        <v>RAHUL JADHAV M</v>
      </c>
      <c r="C120" s="23"/>
      <c r="D120" s="23">
        <v>4</v>
      </c>
      <c r="E120" s="23">
        <v>5</v>
      </c>
      <c r="F120" s="23">
        <v>5</v>
      </c>
      <c r="G120" s="23">
        <v>4</v>
      </c>
      <c r="H120" s="23">
        <v>5</v>
      </c>
      <c r="I120" s="23"/>
      <c r="J120" s="23"/>
      <c r="K120" s="23">
        <v>9</v>
      </c>
      <c r="L120" s="23">
        <v>8</v>
      </c>
      <c r="M120" s="23">
        <v>7</v>
      </c>
      <c r="N120" s="23">
        <v>9</v>
      </c>
      <c r="O120" s="119">
        <v>39</v>
      </c>
      <c r="P120" s="26">
        <f t="shared" si="2"/>
        <v>56</v>
      </c>
    </row>
    <row r="121" spans="1:16" s="13" customFormat="1" ht="15.75" x14ac:dyDescent="0.25">
      <c r="A121" s="88" t="str">
        <f>'1.1'!A121</f>
        <v>MB197707</v>
      </c>
      <c r="B121" s="118" t="str">
        <f>'1.1'!B121</f>
        <v>RAHUL NAIR H</v>
      </c>
      <c r="C121" s="23"/>
      <c r="D121" s="23"/>
      <c r="E121" s="23">
        <v>3</v>
      </c>
      <c r="F121" s="23">
        <v>5</v>
      </c>
      <c r="G121" s="23">
        <v>4</v>
      </c>
      <c r="H121" s="23"/>
      <c r="I121" s="23">
        <v>3</v>
      </c>
      <c r="J121" s="23">
        <v>8</v>
      </c>
      <c r="K121" s="23"/>
      <c r="L121" s="23">
        <v>9</v>
      </c>
      <c r="M121" s="23">
        <v>9</v>
      </c>
      <c r="N121" s="23">
        <v>8</v>
      </c>
      <c r="O121" s="119">
        <v>41</v>
      </c>
      <c r="P121" s="26">
        <f t="shared" si="2"/>
        <v>49</v>
      </c>
    </row>
    <row r="122" spans="1:16" s="13" customFormat="1" ht="15.75" x14ac:dyDescent="0.25">
      <c r="A122" s="88" t="str">
        <f>'1.1'!A122</f>
        <v>MB197708</v>
      </c>
      <c r="B122" s="118" t="str">
        <f>'1.1'!B122</f>
        <v>RAJATH S</v>
      </c>
      <c r="C122" s="23">
        <v>2</v>
      </c>
      <c r="D122" s="23"/>
      <c r="E122" s="23">
        <v>4</v>
      </c>
      <c r="F122" s="23">
        <v>3</v>
      </c>
      <c r="G122" s="23">
        <v>2</v>
      </c>
      <c r="H122" s="23">
        <v>2</v>
      </c>
      <c r="I122" s="23"/>
      <c r="J122" s="23"/>
      <c r="K122" s="23">
        <v>9</v>
      </c>
      <c r="L122" s="23">
        <v>7</v>
      </c>
      <c r="M122" s="23">
        <v>7</v>
      </c>
      <c r="N122" s="23">
        <v>14</v>
      </c>
      <c r="O122" s="119">
        <v>35</v>
      </c>
      <c r="P122" s="26">
        <f t="shared" si="2"/>
        <v>50</v>
      </c>
    </row>
    <row r="123" spans="1:16" s="13" customFormat="1" ht="15.75" x14ac:dyDescent="0.25">
      <c r="A123" s="88" t="str">
        <f>'1.1'!A123</f>
        <v>MB197709</v>
      </c>
      <c r="B123" s="118" t="str">
        <f>'1.1'!B123</f>
        <v>RAKSHITH P S</v>
      </c>
      <c r="C123" s="23">
        <v>3</v>
      </c>
      <c r="D123" s="23"/>
      <c r="E123" s="23">
        <v>5</v>
      </c>
      <c r="F123" s="23">
        <v>2</v>
      </c>
      <c r="G123" s="23"/>
      <c r="H123" s="23"/>
      <c r="I123" s="23">
        <v>5</v>
      </c>
      <c r="J123" s="23"/>
      <c r="K123" s="23">
        <v>8</v>
      </c>
      <c r="L123" s="23">
        <v>8</v>
      </c>
      <c r="M123" s="23">
        <v>7</v>
      </c>
      <c r="N123" s="23">
        <v>10</v>
      </c>
      <c r="O123" s="119">
        <v>42</v>
      </c>
      <c r="P123" s="26">
        <f t="shared" si="2"/>
        <v>48</v>
      </c>
    </row>
    <row r="124" spans="1:16" s="13" customFormat="1" ht="15.75" x14ac:dyDescent="0.25">
      <c r="A124" s="88" t="str">
        <f>'1.1'!A124</f>
        <v>MB197710</v>
      </c>
      <c r="B124" s="118" t="str">
        <f>'1.1'!B124</f>
        <v>RAMYA R</v>
      </c>
      <c r="C124" s="23">
        <v>5</v>
      </c>
      <c r="D124" s="23"/>
      <c r="E124" s="23"/>
      <c r="F124" s="23">
        <v>4</v>
      </c>
      <c r="G124" s="23">
        <v>3</v>
      </c>
      <c r="H124" s="23">
        <v>3</v>
      </c>
      <c r="I124" s="23">
        <v>5</v>
      </c>
      <c r="J124" s="23"/>
      <c r="K124" s="23">
        <v>8</v>
      </c>
      <c r="L124" s="23">
        <v>9</v>
      </c>
      <c r="M124" s="23">
        <v>7</v>
      </c>
      <c r="N124" s="23">
        <v>11</v>
      </c>
      <c r="O124" s="119">
        <v>43</v>
      </c>
      <c r="P124" s="26">
        <f t="shared" si="2"/>
        <v>55</v>
      </c>
    </row>
    <row r="125" spans="1:16" s="13" customFormat="1" ht="15.75" x14ac:dyDescent="0.25">
      <c r="A125" s="88" t="str">
        <f>'1.1'!A125</f>
        <v>MB197711</v>
      </c>
      <c r="B125" s="118" t="str">
        <f>'1.1'!B125</f>
        <v>RANJITH M N</v>
      </c>
      <c r="C125" s="23"/>
      <c r="D125" s="23"/>
      <c r="E125" s="23">
        <v>3</v>
      </c>
      <c r="F125" s="23">
        <v>4</v>
      </c>
      <c r="G125" s="23">
        <v>2</v>
      </c>
      <c r="H125" s="23"/>
      <c r="I125" s="23">
        <v>5</v>
      </c>
      <c r="J125" s="23">
        <v>7</v>
      </c>
      <c r="K125" s="23">
        <v>7</v>
      </c>
      <c r="L125" s="23"/>
      <c r="M125" s="23">
        <v>8</v>
      </c>
      <c r="N125" s="23">
        <v>7</v>
      </c>
      <c r="O125" s="119">
        <v>38</v>
      </c>
      <c r="P125" s="26">
        <f t="shared" si="2"/>
        <v>43</v>
      </c>
    </row>
    <row r="126" spans="1:16" s="13" customFormat="1" ht="15.75" x14ac:dyDescent="0.25">
      <c r="A126" s="88" t="str">
        <f>'1.1'!A126</f>
        <v>MB197712</v>
      </c>
      <c r="B126" s="118" t="str">
        <f>'1.1'!B126</f>
        <v>RASHMI</v>
      </c>
      <c r="C126" s="23">
        <v>2</v>
      </c>
      <c r="D126" s="23"/>
      <c r="E126" s="23">
        <v>3</v>
      </c>
      <c r="F126" s="23">
        <v>2</v>
      </c>
      <c r="G126" s="23">
        <v>5</v>
      </c>
      <c r="H126" s="23">
        <v>4</v>
      </c>
      <c r="I126" s="23">
        <v>4</v>
      </c>
      <c r="J126" s="23">
        <v>7</v>
      </c>
      <c r="K126" s="23"/>
      <c r="L126" s="23">
        <v>8</v>
      </c>
      <c r="M126" s="23">
        <v>8</v>
      </c>
      <c r="N126" s="23">
        <v>12</v>
      </c>
      <c r="O126" s="119">
        <v>42</v>
      </c>
      <c r="P126" s="26">
        <f t="shared" si="2"/>
        <v>55</v>
      </c>
    </row>
    <row r="127" spans="1:16" s="13" customFormat="1" ht="15.75" x14ac:dyDescent="0.25">
      <c r="A127" s="88" t="str">
        <f>'1.1'!A127</f>
        <v>MB197713</v>
      </c>
      <c r="B127" s="118" t="str">
        <f>'1.1'!B127</f>
        <v>RESHMA SUBRAY HEGDE</v>
      </c>
      <c r="C127" s="23">
        <v>4</v>
      </c>
      <c r="D127" s="23">
        <v>4</v>
      </c>
      <c r="E127" s="23">
        <v>4</v>
      </c>
      <c r="F127" s="23">
        <v>4</v>
      </c>
      <c r="G127" s="23">
        <v>5</v>
      </c>
      <c r="H127" s="23">
        <v>5</v>
      </c>
      <c r="I127" s="23">
        <v>3</v>
      </c>
      <c r="J127" s="23">
        <v>7</v>
      </c>
      <c r="K127" s="23">
        <v>7</v>
      </c>
      <c r="L127" s="23">
        <v>8</v>
      </c>
      <c r="M127" s="23"/>
      <c r="N127" s="23">
        <v>12</v>
      </c>
      <c r="O127" s="119">
        <v>39</v>
      </c>
      <c r="P127" s="26">
        <f t="shared" si="2"/>
        <v>63</v>
      </c>
    </row>
    <row r="128" spans="1:16" s="13" customFormat="1" ht="15.75" x14ac:dyDescent="0.25">
      <c r="A128" s="88" t="str">
        <f>'1.1'!A128</f>
        <v>MB197714</v>
      </c>
      <c r="B128" s="118" t="str">
        <f>'1.1'!B128</f>
        <v>S PAVAN KUMAR</v>
      </c>
      <c r="C128" s="23"/>
      <c r="D128" s="23">
        <v>5</v>
      </c>
      <c r="E128" s="23">
        <v>2</v>
      </c>
      <c r="F128" s="23"/>
      <c r="G128" s="23">
        <v>2</v>
      </c>
      <c r="H128" s="23">
        <v>2</v>
      </c>
      <c r="I128" s="23">
        <v>4</v>
      </c>
      <c r="J128" s="23">
        <v>7</v>
      </c>
      <c r="K128" s="23">
        <v>8</v>
      </c>
      <c r="L128" s="23"/>
      <c r="M128" s="23">
        <v>7</v>
      </c>
      <c r="N128" s="23">
        <v>14</v>
      </c>
      <c r="O128" s="119">
        <v>42</v>
      </c>
      <c r="P128" s="26">
        <f t="shared" si="2"/>
        <v>51</v>
      </c>
    </row>
    <row r="129" spans="1:16" s="13" customFormat="1" ht="15.75" x14ac:dyDescent="0.25">
      <c r="A129" s="88" t="str">
        <f>'1.1'!A129</f>
        <v>MB197715</v>
      </c>
      <c r="B129" s="118" t="str">
        <f>'1.1'!B129</f>
        <v>S RAJASHRI</v>
      </c>
      <c r="C129" s="23">
        <v>5</v>
      </c>
      <c r="D129" s="23">
        <v>3</v>
      </c>
      <c r="E129" s="23">
        <v>3</v>
      </c>
      <c r="F129" s="23"/>
      <c r="G129" s="23"/>
      <c r="H129" s="23">
        <v>4</v>
      </c>
      <c r="I129" s="23"/>
      <c r="J129" s="23">
        <v>9</v>
      </c>
      <c r="K129" s="23"/>
      <c r="L129" s="23">
        <v>7</v>
      </c>
      <c r="M129" s="23">
        <v>8</v>
      </c>
      <c r="N129" s="23">
        <v>9</v>
      </c>
      <c r="O129" s="119">
        <v>39</v>
      </c>
      <c r="P129" s="26">
        <f t="shared" si="2"/>
        <v>48</v>
      </c>
    </row>
    <row r="130" spans="1:16" s="13" customFormat="1" ht="15.75" x14ac:dyDescent="0.25">
      <c r="A130" s="88" t="str">
        <f>'1.1'!A130</f>
        <v>MB197716</v>
      </c>
      <c r="B130" s="118" t="str">
        <f>'1.1'!B130</f>
        <v>SAGAR MURLIDHAR DESAI</v>
      </c>
      <c r="C130" s="23">
        <v>5</v>
      </c>
      <c r="D130" s="23"/>
      <c r="E130" s="23">
        <v>2</v>
      </c>
      <c r="F130" s="23">
        <v>5</v>
      </c>
      <c r="G130" s="23">
        <v>3</v>
      </c>
      <c r="H130" s="23"/>
      <c r="I130" s="23">
        <v>4</v>
      </c>
      <c r="J130" s="23"/>
      <c r="K130" s="23">
        <v>9</v>
      </c>
      <c r="L130" s="23">
        <v>7</v>
      </c>
      <c r="M130" s="23">
        <v>9</v>
      </c>
      <c r="N130" s="23">
        <v>7</v>
      </c>
      <c r="O130" s="119">
        <v>33</v>
      </c>
      <c r="P130" s="26">
        <f t="shared" si="2"/>
        <v>51</v>
      </c>
    </row>
    <row r="131" spans="1:16" s="13" customFormat="1" ht="15.75" x14ac:dyDescent="0.25">
      <c r="A131" s="88" t="str">
        <f>'1.1'!A131</f>
        <v>MB197717</v>
      </c>
      <c r="B131" s="118" t="str">
        <f>'1.1'!B131</f>
        <v>SAHANA S GAONKAR</v>
      </c>
      <c r="C131" s="23">
        <v>2</v>
      </c>
      <c r="D131" s="23">
        <v>2</v>
      </c>
      <c r="E131" s="23">
        <v>2</v>
      </c>
      <c r="F131" s="23"/>
      <c r="G131" s="23"/>
      <c r="H131" s="23"/>
      <c r="I131" s="23">
        <v>2</v>
      </c>
      <c r="J131" s="23">
        <v>8</v>
      </c>
      <c r="K131" s="23">
        <v>8</v>
      </c>
      <c r="L131" s="23">
        <v>7</v>
      </c>
      <c r="M131" s="23"/>
      <c r="N131" s="23">
        <v>5</v>
      </c>
      <c r="O131" s="119">
        <v>42</v>
      </c>
      <c r="P131" s="26">
        <f t="shared" si="2"/>
        <v>36</v>
      </c>
    </row>
    <row r="132" spans="1:16" s="13" customFormat="1" ht="15.75" x14ac:dyDescent="0.25">
      <c r="A132" s="88" t="str">
        <f>'1.1'!A132</f>
        <v>MB197718</v>
      </c>
      <c r="B132" s="118" t="str">
        <f>'1.1'!B132</f>
        <v>SAINATH VINAYAK KULKARNI</v>
      </c>
      <c r="C132" s="23">
        <v>3</v>
      </c>
      <c r="D132" s="23">
        <v>3</v>
      </c>
      <c r="E132" s="23"/>
      <c r="F132" s="23">
        <v>3</v>
      </c>
      <c r="G132" s="23">
        <v>5</v>
      </c>
      <c r="H132" s="23">
        <v>4</v>
      </c>
      <c r="I132" s="23"/>
      <c r="J132" s="23">
        <v>8</v>
      </c>
      <c r="K132" s="23">
        <v>7</v>
      </c>
      <c r="L132" s="23"/>
      <c r="M132" s="23">
        <v>9</v>
      </c>
      <c r="N132" s="23">
        <v>12</v>
      </c>
      <c r="O132" s="119">
        <v>21</v>
      </c>
      <c r="P132" s="26">
        <f t="shared" si="2"/>
        <v>54</v>
      </c>
    </row>
    <row r="133" spans="1:16" s="13" customFormat="1" ht="15.75" x14ac:dyDescent="0.25">
      <c r="A133" s="88" t="str">
        <f>'1.1'!A133</f>
        <v>MB197719</v>
      </c>
      <c r="B133" s="118" t="str">
        <f>'1.1'!B133</f>
        <v>SALMAN PASHA</v>
      </c>
      <c r="C133" s="23">
        <v>4</v>
      </c>
      <c r="D133" s="23"/>
      <c r="E133" s="23">
        <v>3</v>
      </c>
      <c r="F133" s="23">
        <v>4</v>
      </c>
      <c r="G133" s="23">
        <v>3</v>
      </c>
      <c r="H133" s="23">
        <v>5</v>
      </c>
      <c r="I133" s="23"/>
      <c r="J133" s="23"/>
      <c r="K133" s="23">
        <v>10</v>
      </c>
      <c r="L133" s="23">
        <v>9</v>
      </c>
      <c r="M133" s="23">
        <v>9</v>
      </c>
      <c r="N133" s="23">
        <v>8</v>
      </c>
      <c r="O133" s="119">
        <v>38</v>
      </c>
      <c r="P133" s="26">
        <f t="shared" si="2"/>
        <v>55</v>
      </c>
    </row>
    <row r="134" spans="1:16" s="13" customFormat="1" ht="15.75" x14ac:dyDescent="0.25">
      <c r="A134" s="88" t="str">
        <f>'1.1'!A134</f>
        <v>MB197720</v>
      </c>
      <c r="B134" s="118" t="str">
        <f>'1.1'!B134</f>
        <v>SAMARTH M</v>
      </c>
      <c r="C134" s="23">
        <v>5</v>
      </c>
      <c r="D134" s="23">
        <v>5</v>
      </c>
      <c r="E134" s="23"/>
      <c r="F134" s="23"/>
      <c r="G134" s="23">
        <v>4</v>
      </c>
      <c r="H134" s="23">
        <v>4</v>
      </c>
      <c r="I134" s="23">
        <v>4</v>
      </c>
      <c r="J134" s="23">
        <v>8</v>
      </c>
      <c r="K134" s="23"/>
      <c r="L134" s="23">
        <v>7</v>
      </c>
      <c r="M134" s="23">
        <v>9</v>
      </c>
      <c r="N134" s="23">
        <v>8</v>
      </c>
      <c r="O134" s="119">
        <v>39</v>
      </c>
      <c r="P134" s="26">
        <f t="shared" si="2"/>
        <v>54</v>
      </c>
    </row>
    <row r="135" spans="1:16" s="13" customFormat="1" ht="15.75" x14ac:dyDescent="0.25">
      <c r="A135" s="88" t="str">
        <f>'1.1'!A135</f>
        <v>MB197722</v>
      </c>
      <c r="B135" s="118" t="str">
        <f>'1.1'!B135</f>
        <v>SANDESH SHRIDHAR SHET</v>
      </c>
      <c r="C135" s="23"/>
      <c r="D135" s="23">
        <v>5</v>
      </c>
      <c r="E135" s="23">
        <v>3</v>
      </c>
      <c r="F135" s="23">
        <v>5</v>
      </c>
      <c r="G135" s="23">
        <v>5</v>
      </c>
      <c r="H135" s="23"/>
      <c r="I135" s="23">
        <v>5</v>
      </c>
      <c r="J135" s="23">
        <v>7</v>
      </c>
      <c r="K135" s="23"/>
      <c r="L135" s="23">
        <v>7</v>
      </c>
      <c r="M135" s="23">
        <v>7</v>
      </c>
      <c r="N135" s="23">
        <v>13</v>
      </c>
      <c r="O135" s="119">
        <v>42</v>
      </c>
      <c r="P135" s="26">
        <f t="shared" si="2"/>
        <v>57</v>
      </c>
    </row>
    <row r="136" spans="1:16" s="13" customFormat="1" ht="15.75" x14ac:dyDescent="0.25">
      <c r="A136" s="88" t="str">
        <f>'1.1'!A136</f>
        <v>MB197723</v>
      </c>
      <c r="B136" s="118" t="str">
        <f>'1.1'!B136</f>
        <v>SANDESHA TIMMAYYA BHAT</v>
      </c>
      <c r="C136" s="23"/>
      <c r="D136" s="23">
        <v>4</v>
      </c>
      <c r="E136" s="23">
        <v>3</v>
      </c>
      <c r="F136" s="23">
        <v>5</v>
      </c>
      <c r="G136" s="23">
        <v>3</v>
      </c>
      <c r="H136" s="23">
        <v>4</v>
      </c>
      <c r="I136" s="23"/>
      <c r="J136" s="23">
        <v>7</v>
      </c>
      <c r="K136" s="23">
        <v>9</v>
      </c>
      <c r="L136" s="23">
        <v>9</v>
      </c>
      <c r="M136" s="23"/>
      <c r="N136" s="23">
        <v>13</v>
      </c>
      <c r="O136" s="119">
        <v>42</v>
      </c>
      <c r="P136" s="26">
        <f t="shared" si="2"/>
        <v>57</v>
      </c>
    </row>
    <row r="137" spans="1:16" s="13" customFormat="1" ht="15.75" x14ac:dyDescent="0.25">
      <c r="A137" s="88" t="str">
        <f>'1.1'!A137</f>
        <v>MB197724</v>
      </c>
      <c r="B137" s="118" t="str">
        <f>'1.1'!B137</f>
        <v>SANDESHSAVAK S</v>
      </c>
      <c r="C137" s="23">
        <v>4</v>
      </c>
      <c r="D137" s="23"/>
      <c r="E137" s="23"/>
      <c r="F137" s="23">
        <v>5</v>
      </c>
      <c r="G137" s="23">
        <v>4</v>
      </c>
      <c r="H137" s="23">
        <v>4</v>
      </c>
      <c r="I137" s="23">
        <v>4</v>
      </c>
      <c r="J137" s="23">
        <v>8</v>
      </c>
      <c r="K137" s="23"/>
      <c r="L137" s="23">
        <v>7</v>
      </c>
      <c r="M137" s="23">
        <v>7</v>
      </c>
      <c r="N137" s="23">
        <v>12</v>
      </c>
      <c r="O137" s="119">
        <v>40</v>
      </c>
      <c r="P137" s="26">
        <f t="shared" si="2"/>
        <v>55</v>
      </c>
    </row>
    <row r="138" spans="1:16" s="13" customFormat="1" ht="15.75" x14ac:dyDescent="0.25">
      <c r="A138" s="88" t="str">
        <f>'1.1'!A138</f>
        <v>MB197725</v>
      </c>
      <c r="B138" s="118" t="str">
        <f>'1.1'!B138</f>
        <v>SATHISH KUMAR Y</v>
      </c>
      <c r="C138" s="23">
        <v>3</v>
      </c>
      <c r="D138" s="23">
        <v>4</v>
      </c>
      <c r="E138" s="23">
        <v>5</v>
      </c>
      <c r="F138" s="23">
        <v>5</v>
      </c>
      <c r="G138" s="23"/>
      <c r="H138" s="23"/>
      <c r="I138" s="23">
        <v>5</v>
      </c>
      <c r="J138" s="23">
        <v>8</v>
      </c>
      <c r="K138" s="23">
        <v>9</v>
      </c>
      <c r="L138" s="23">
        <v>8</v>
      </c>
      <c r="M138" s="23"/>
      <c r="N138" s="23">
        <v>9</v>
      </c>
      <c r="O138" s="119">
        <v>25</v>
      </c>
      <c r="P138" s="26">
        <f t="shared" si="2"/>
        <v>56</v>
      </c>
    </row>
    <row r="139" spans="1:16" s="13" customFormat="1" ht="15.75" x14ac:dyDescent="0.25">
      <c r="A139" s="88" t="str">
        <f>'1.1'!A139</f>
        <v>MB197726</v>
      </c>
      <c r="B139" s="118" t="str">
        <f>'1.1'!B139</f>
        <v>SATISH REDDY Y</v>
      </c>
      <c r="C139" s="23">
        <v>5</v>
      </c>
      <c r="D139" s="23">
        <v>2</v>
      </c>
      <c r="E139" s="23">
        <v>4</v>
      </c>
      <c r="F139" s="23"/>
      <c r="G139" s="23">
        <v>4</v>
      </c>
      <c r="H139" s="23">
        <v>4</v>
      </c>
      <c r="I139" s="23"/>
      <c r="J139" s="23">
        <v>7</v>
      </c>
      <c r="K139" s="23"/>
      <c r="L139" s="23">
        <v>7</v>
      </c>
      <c r="M139" s="23">
        <v>8</v>
      </c>
      <c r="N139" s="23">
        <v>14</v>
      </c>
      <c r="O139" s="119">
        <v>37</v>
      </c>
      <c r="P139" s="26">
        <f t="shared" si="2"/>
        <v>55</v>
      </c>
    </row>
    <row r="140" spans="1:16" s="13" customFormat="1" ht="15.75" x14ac:dyDescent="0.25">
      <c r="A140" s="88" t="str">
        <f>'1.1'!A140</f>
        <v>MB197727</v>
      </c>
      <c r="B140" s="118" t="str">
        <f>'1.1'!B140</f>
        <v>SHAHISTA PARVEEN</v>
      </c>
      <c r="C140" s="23"/>
      <c r="D140" s="23">
        <v>2</v>
      </c>
      <c r="E140" s="23">
        <v>4</v>
      </c>
      <c r="F140" s="23"/>
      <c r="G140" s="23">
        <v>4</v>
      </c>
      <c r="H140" s="23">
        <v>5</v>
      </c>
      <c r="I140" s="23">
        <v>5</v>
      </c>
      <c r="J140" s="23">
        <v>8</v>
      </c>
      <c r="K140" s="23">
        <v>8</v>
      </c>
      <c r="L140" s="23">
        <v>8</v>
      </c>
      <c r="M140" s="23"/>
      <c r="N140" s="23">
        <v>10</v>
      </c>
      <c r="O140" s="119">
        <v>27</v>
      </c>
      <c r="P140" s="26">
        <f t="shared" si="2"/>
        <v>54</v>
      </c>
    </row>
    <row r="141" spans="1:16" s="13" customFormat="1" ht="15.75" x14ac:dyDescent="0.25">
      <c r="A141" s="88" t="str">
        <f>'1.1'!A141</f>
        <v>MB197728</v>
      </c>
      <c r="B141" s="118" t="str">
        <f>'1.1'!B141</f>
        <v>SHASHANK B T</v>
      </c>
      <c r="C141" s="23"/>
      <c r="D141" s="23">
        <v>5</v>
      </c>
      <c r="E141" s="23">
        <v>4</v>
      </c>
      <c r="F141" s="23"/>
      <c r="G141" s="23">
        <v>5</v>
      </c>
      <c r="H141" s="23">
        <v>4</v>
      </c>
      <c r="I141" s="23">
        <v>4</v>
      </c>
      <c r="J141" s="23">
        <v>9</v>
      </c>
      <c r="K141" s="23"/>
      <c r="L141" s="23">
        <v>8</v>
      </c>
      <c r="M141" s="23">
        <v>8</v>
      </c>
      <c r="N141" s="23">
        <v>12</v>
      </c>
      <c r="O141" s="119">
        <v>34</v>
      </c>
      <c r="P141" s="26">
        <f t="shared" si="2"/>
        <v>59</v>
      </c>
    </row>
    <row r="142" spans="1:16" s="13" customFormat="1" ht="15.75" x14ac:dyDescent="0.25">
      <c r="A142" s="88" t="str">
        <f>'1.1'!A142</f>
        <v>MB197729</v>
      </c>
      <c r="B142" s="118" t="str">
        <f>'1.1'!B142</f>
        <v>SHASHANK KHARVI</v>
      </c>
      <c r="C142" s="23">
        <v>5</v>
      </c>
      <c r="D142" s="23">
        <v>2</v>
      </c>
      <c r="E142" s="23">
        <v>3</v>
      </c>
      <c r="F142" s="23"/>
      <c r="G142" s="23">
        <v>2</v>
      </c>
      <c r="H142" s="23">
        <v>3</v>
      </c>
      <c r="I142" s="23"/>
      <c r="J142" s="23"/>
      <c r="K142" s="23">
        <v>9</v>
      </c>
      <c r="L142" s="23">
        <v>7</v>
      </c>
      <c r="M142" s="23">
        <v>8</v>
      </c>
      <c r="N142" s="23">
        <v>11</v>
      </c>
      <c r="O142" s="119">
        <v>36</v>
      </c>
      <c r="P142" s="26">
        <f t="shared" si="2"/>
        <v>50</v>
      </c>
    </row>
    <row r="143" spans="1:16" s="13" customFormat="1" ht="15.75" x14ac:dyDescent="0.25">
      <c r="A143" s="88" t="str">
        <f>'1.1'!A143</f>
        <v>MB197730</v>
      </c>
      <c r="B143" s="118" t="str">
        <f>'1.1'!B143</f>
        <v>SHASHI KIRAN</v>
      </c>
      <c r="C143" s="23"/>
      <c r="D143" s="23">
        <v>4</v>
      </c>
      <c r="E143" s="23">
        <v>3</v>
      </c>
      <c r="F143" s="23"/>
      <c r="G143" s="23">
        <v>4</v>
      </c>
      <c r="H143" s="23">
        <v>4</v>
      </c>
      <c r="I143" s="23">
        <v>3</v>
      </c>
      <c r="J143" s="23">
        <v>9</v>
      </c>
      <c r="K143" s="23">
        <v>9</v>
      </c>
      <c r="L143" s="23">
        <v>8</v>
      </c>
      <c r="M143" s="23">
        <v>7</v>
      </c>
      <c r="N143" s="23">
        <v>8</v>
      </c>
      <c r="O143" s="119">
        <v>30</v>
      </c>
      <c r="P143" s="26">
        <f t="shared" si="2"/>
        <v>59</v>
      </c>
    </row>
    <row r="144" spans="1:16" s="13" customFormat="1" ht="15.75" x14ac:dyDescent="0.25">
      <c r="A144" s="88" t="str">
        <f>'1.1'!A144</f>
        <v>MB197731</v>
      </c>
      <c r="B144" s="118" t="str">
        <f>'1.1'!B144</f>
        <v>SHASHINAGA C</v>
      </c>
      <c r="C144" s="23">
        <v>5</v>
      </c>
      <c r="D144" s="23"/>
      <c r="E144" s="23"/>
      <c r="F144" s="23"/>
      <c r="G144" s="23">
        <v>3</v>
      </c>
      <c r="H144" s="23">
        <v>2</v>
      </c>
      <c r="I144" s="23">
        <v>3</v>
      </c>
      <c r="J144" s="23">
        <v>8</v>
      </c>
      <c r="K144" s="23">
        <v>8</v>
      </c>
      <c r="L144" s="23">
        <v>8</v>
      </c>
      <c r="M144" s="23"/>
      <c r="N144" s="23">
        <v>10</v>
      </c>
      <c r="O144" s="119">
        <v>38</v>
      </c>
      <c r="P144" s="26">
        <f t="shared" ref="P144:P193" si="3">SUM(C144:N144)</f>
        <v>47</v>
      </c>
    </row>
    <row r="145" spans="1:16" s="13" customFormat="1" ht="15.75" x14ac:dyDescent="0.25">
      <c r="A145" s="88" t="str">
        <f>'1.1'!A145</f>
        <v>MB197732</v>
      </c>
      <c r="B145" s="118" t="str">
        <f>'1.1'!B145</f>
        <v>SHEELA RAVISH HEGDE</v>
      </c>
      <c r="C145" s="23"/>
      <c r="D145" s="23"/>
      <c r="E145" s="23">
        <v>4</v>
      </c>
      <c r="F145" s="23">
        <v>3</v>
      </c>
      <c r="G145" s="23">
        <v>5</v>
      </c>
      <c r="H145" s="23">
        <v>4</v>
      </c>
      <c r="I145" s="23">
        <v>5</v>
      </c>
      <c r="J145" s="23">
        <v>9</v>
      </c>
      <c r="K145" s="23"/>
      <c r="L145" s="23">
        <v>7</v>
      </c>
      <c r="M145" s="23">
        <v>9</v>
      </c>
      <c r="N145" s="23">
        <v>14</v>
      </c>
      <c r="O145" s="119">
        <v>32</v>
      </c>
      <c r="P145" s="26">
        <f t="shared" si="3"/>
        <v>60</v>
      </c>
    </row>
    <row r="146" spans="1:16" s="13" customFormat="1" ht="15.75" x14ac:dyDescent="0.25">
      <c r="A146" s="88" t="str">
        <f>'1.1'!A146</f>
        <v>MB197733</v>
      </c>
      <c r="B146" s="118" t="str">
        <f>'1.1'!B146</f>
        <v>SHETTY SHRAVYA SUNDAR</v>
      </c>
      <c r="C146" s="23">
        <v>4</v>
      </c>
      <c r="D146" s="23">
        <v>3</v>
      </c>
      <c r="E146" s="23"/>
      <c r="F146" s="23">
        <v>3</v>
      </c>
      <c r="G146" s="23">
        <v>5</v>
      </c>
      <c r="H146" s="23"/>
      <c r="I146" s="23">
        <v>5</v>
      </c>
      <c r="J146" s="23">
        <v>8</v>
      </c>
      <c r="K146" s="23">
        <v>9</v>
      </c>
      <c r="L146" s="23">
        <v>7</v>
      </c>
      <c r="M146" s="23">
        <v>9</v>
      </c>
      <c r="N146" s="23">
        <v>13</v>
      </c>
      <c r="O146" s="119">
        <v>38</v>
      </c>
      <c r="P146" s="26">
        <f t="shared" si="3"/>
        <v>66</v>
      </c>
    </row>
    <row r="147" spans="1:16" s="13" customFormat="1" ht="15.75" x14ac:dyDescent="0.25">
      <c r="A147" s="88" t="str">
        <f>'1.1'!A147</f>
        <v>MB197734</v>
      </c>
      <c r="B147" s="118" t="str">
        <f>'1.1'!B147</f>
        <v>SHIVAPRASAD D R</v>
      </c>
      <c r="C147" s="23"/>
      <c r="D147" s="23">
        <v>4</v>
      </c>
      <c r="E147" s="23">
        <v>5</v>
      </c>
      <c r="F147" s="23">
        <v>2</v>
      </c>
      <c r="G147" s="23"/>
      <c r="H147" s="23">
        <v>4</v>
      </c>
      <c r="I147" s="23">
        <v>4</v>
      </c>
      <c r="J147" s="23"/>
      <c r="K147" s="23">
        <v>9</v>
      </c>
      <c r="L147" s="23">
        <v>8</v>
      </c>
      <c r="M147" s="23">
        <v>8</v>
      </c>
      <c r="N147" s="23">
        <v>14</v>
      </c>
      <c r="O147" s="119">
        <v>33</v>
      </c>
      <c r="P147" s="26">
        <f t="shared" si="3"/>
        <v>58</v>
      </c>
    </row>
    <row r="148" spans="1:16" s="13" customFormat="1" ht="15.75" x14ac:dyDescent="0.25">
      <c r="A148" s="88" t="str">
        <f>'1.1'!A148</f>
        <v>MB197735</v>
      </c>
      <c r="B148" s="118" t="str">
        <f>'1.1'!B148</f>
        <v>SHREYA ANIL DESHPANDE</v>
      </c>
      <c r="C148" s="23">
        <v>2</v>
      </c>
      <c r="D148" s="23">
        <v>4</v>
      </c>
      <c r="E148" s="23">
        <v>3</v>
      </c>
      <c r="F148" s="23">
        <v>4</v>
      </c>
      <c r="G148" s="23"/>
      <c r="H148" s="23">
        <v>3</v>
      </c>
      <c r="I148" s="23"/>
      <c r="J148" s="23">
        <v>8</v>
      </c>
      <c r="K148" s="23">
        <v>8</v>
      </c>
      <c r="L148" s="23"/>
      <c r="M148" s="23">
        <v>8</v>
      </c>
      <c r="N148" s="23">
        <v>13</v>
      </c>
      <c r="O148" s="119">
        <v>34</v>
      </c>
      <c r="P148" s="26">
        <f t="shared" si="3"/>
        <v>53</v>
      </c>
    </row>
    <row r="149" spans="1:16" s="13" customFormat="1" ht="15.75" x14ac:dyDescent="0.25">
      <c r="A149" s="88" t="str">
        <f>'1.1'!A149</f>
        <v>MB197736</v>
      </c>
      <c r="B149" s="118" t="str">
        <f>'1.1'!B149</f>
        <v>SHREYA S</v>
      </c>
      <c r="C149" s="23"/>
      <c r="D149" s="23"/>
      <c r="E149" s="23">
        <v>5</v>
      </c>
      <c r="F149" s="23">
        <v>5</v>
      </c>
      <c r="G149" s="23">
        <v>4</v>
      </c>
      <c r="H149" s="23"/>
      <c r="I149" s="23">
        <v>5</v>
      </c>
      <c r="J149" s="23"/>
      <c r="K149" s="23">
        <v>6</v>
      </c>
      <c r="L149" s="23">
        <v>9</v>
      </c>
      <c r="M149" s="23">
        <v>10</v>
      </c>
      <c r="N149" s="23">
        <v>9</v>
      </c>
      <c r="O149" s="119">
        <v>36</v>
      </c>
      <c r="P149" s="26">
        <f t="shared" si="3"/>
        <v>53</v>
      </c>
    </row>
    <row r="150" spans="1:16" s="13" customFormat="1" ht="15.75" x14ac:dyDescent="0.25">
      <c r="A150" s="88" t="str">
        <f>'1.1'!A150</f>
        <v>MB197737</v>
      </c>
      <c r="B150" s="118" t="str">
        <f>'1.1'!B150</f>
        <v>SHREYA SACHIN SHAHAPURKAR</v>
      </c>
      <c r="C150" s="23">
        <v>5</v>
      </c>
      <c r="D150" s="23">
        <v>4</v>
      </c>
      <c r="E150" s="23">
        <v>5</v>
      </c>
      <c r="F150" s="23">
        <v>3</v>
      </c>
      <c r="G150" s="23">
        <v>3</v>
      </c>
      <c r="H150" s="23"/>
      <c r="I150" s="23"/>
      <c r="J150" s="23"/>
      <c r="K150" s="23">
        <v>9</v>
      </c>
      <c r="L150" s="23">
        <v>9</v>
      </c>
      <c r="M150" s="23">
        <v>9</v>
      </c>
      <c r="N150" s="23">
        <v>14</v>
      </c>
      <c r="O150" s="119">
        <v>39</v>
      </c>
      <c r="P150" s="26">
        <f t="shared" si="3"/>
        <v>61</v>
      </c>
    </row>
    <row r="151" spans="1:16" s="13" customFormat="1" ht="15.75" x14ac:dyDescent="0.25">
      <c r="A151" s="88" t="str">
        <f>'1.1'!A151</f>
        <v>MB197738</v>
      </c>
      <c r="B151" s="118" t="str">
        <f>'1.1'!B151</f>
        <v>SHREYA SATISH DESHPANDE</v>
      </c>
      <c r="C151" s="23">
        <v>3</v>
      </c>
      <c r="D151" s="23">
        <v>1</v>
      </c>
      <c r="E151" s="23">
        <v>3</v>
      </c>
      <c r="F151" s="23">
        <v>2</v>
      </c>
      <c r="G151" s="23">
        <v>5</v>
      </c>
      <c r="H151" s="23"/>
      <c r="I151" s="23"/>
      <c r="J151" s="23">
        <v>8</v>
      </c>
      <c r="K151" s="23">
        <v>8</v>
      </c>
      <c r="L151" s="23"/>
      <c r="M151" s="23">
        <v>6</v>
      </c>
      <c r="N151" s="23">
        <v>13</v>
      </c>
      <c r="O151" s="119">
        <v>41</v>
      </c>
      <c r="P151" s="26">
        <f t="shared" si="3"/>
        <v>49</v>
      </c>
    </row>
    <row r="152" spans="1:16" s="13" customFormat="1" ht="15.75" x14ac:dyDescent="0.25">
      <c r="A152" s="88" t="str">
        <f>'1.1'!A152</f>
        <v>MB197739</v>
      </c>
      <c r="B152" s="118" t="str">
        <f>'1.1'!B152</f>
        <v>SHRIHARI V</v>
      </c>
      <c r="C152" s="23">
        <v>5</v>
      </c>
      <c r="D152" s="23">
        <v>5</v>
      </c>
      <c r="E152" s="23"/>
      <c r="F152" s="23">
        <v>5</v>
      </c>
      <c r="G152" s="23">
        <v>4</v>
      </c>
      <c r="H152" s="23"/>
      <c r="I152" s="23">
        <v>3</v>
      </c>
      <c r="J152" s="23">
        <v>8</v>
      </c>
      <c r="K152" s="23">
        <v>7</v>
      </c>
      <c r="L152" s="23"/>
      <c r="M152" s="23">
        <v>8</v>
      </c>
      <c r="N152" s="23">
        <v>10</v>
      </c>
      <c r="O152" s="119">
        <v>26</v>
      </c>
      <c r="P152" s="26">
        <f t="shared" si="3"/>
        <v>55</v>
      </c>
    </row>
    <row r="153" spans="1:16" s="13" customFormat="1" ht="15.75" x14ac:dyDescent="0.25">
      <c r="A153" s="88" t="str">
        <f>'1.1'!A153</f>
        <v>MB197740</v>
      </c>
      <c r="B153" s="118" t="str">
        <f>'1.1'!B153</f>
        <v>SHRUTHI B</v>
      </c>
      <c r="C153" s="23">
        <v>4</v>
      </c>
      <c r="D153" s="23">
        <v>5</v>
      </c>
      <c r="E153" s="23">
        <v>3</v>
      </c>
      <c r="F153" s="23"/>
      <c r="G153" s="23">
        <v>3</v>
      </c>
      <c r="H153" s="23"/>
      <c r="I153" s="23">
        <v>5</v>
      </c>
      <c r="J153" s="23">
        <v>7</v>
      </c>
      <c r="K153" s="23">
        <v>8</v>
      </c>
      <c r="L153" s="23">
        <v>7</v>
      </c>
      <c r="M153" s="23"/>
      <c r="N153" s="23">
        <v>8</v>
      </c>
      <c r="O153" s="119">
        <v>40</v>
      </c>
      <c r="P153" s="26">
        <f t="shared" si="3"/>
        <v>50</v>
      </c>
    </row>
    <row r="154" spans="1:16" s="13" customFormat="1" ht="15.75" x14ac:dyDescent="0.25">
      <c r="A154" s="88" t="str">
        <f>'1.1'!A154</f>
        <v>MB197741</v>
      </c>
      <c r="B154" s="118" t="str">
        <f>'1.1'!B154</f>
        <v>SHUBHAM BASAVARAJ BEESANAKOPPA</v>
      </c>
      <c r="C154" s="23"/>
      <c r="D154" s="23"/>
      <c r="E154" s="23">
        <v>5</v>
      </c>
      <c r="F154" s="23">
        <v>1</v>
      </c>
      <c r="G154" s="23">
        <v>2</v>
      </c>
      <c r="H154" s="23">
        <v>3</v>
      </c>
      <c r="I154" s="23">
        <v>3</v>
      </c>
      <c r="J154" s="23">
        <v>7</v>
      </c>
      <c r="K154" s="23">
        <v>7</v>
      </c>
      <c r="L154" s="23"/>
      <c r="M154" s="23">
        <v>7</v>
      </c>
      <c r="N154" s="23">
        <v>13</v>
      </c>
      <c r="O154" s="119">
        <v>35</v>
      </c>
      <c r="P154" s="26">
        <f t="shared" si="3"/>
        <v>48</v>
      </c>
    </row>
    <row r="155" spans="1:16" s="13" customFormat="1" ht="15.75" x14ac:dyDescent="0.25">
      <c r="A155" s="88" t="str">
        <f>'1.1'!A155</f>
        <v>MB197742</v>
      </c>
      <c r="B155" s="118" t="str">
        <f>'1.1'!B155</f>
        <v>SINDHU NARASIMHA HEGDE</v>
      </c>
      <c r="C155" s="23"/>
      <c r="D155" s="23"/>
      <c r="E155" s="23">
        <v>4</v>
      </c>
      <c r="F155" s="23">
        <v>5</v>
      </c>
      <c r="G155" s="23">
        <v>4</v>
      </c>
      <c r="H155" s="23">
        <v>5</v>
      </c>
      <c r="I155" s="23">
        <v>2</v>
      </c>
      <c r="J155" s="23">
        <v>8</v>
      </c>
      <c r="K155" s="23">
        <v>7</v>
      </c>
      <c r="L155" s="23">
        <v>7</v>
      </c>
      <c r="M155" s="23"/>
      <c r="N155" s="23">
        <v>7</v>
      </c>
      <c r="O155" s="119">
        <v>32</v>
      </c>
      <c r="P155" s="26">
        <f t="shared" si="3"/>
        <v>49</v>
      </c>
    </row>
    <row r="156" spans="1:16" s="13" customFormat="1" ht="15.75" x14ac:dyDescent="0.25">
      <c r="A156" s="88" t="str">
        <f>'1.1'!A156</f>
        <v>MB197743</v>
      </c>
      <c r="B156" s="118" t="str">
        <f>'1.1'!B156</f>
        <v>SMEETA PATIL</v>
      </c>
      <c r="C156" s="23">
        <v>3</v>
      </c>
      <c r="D156" s="23"/>
      <c r="E156" s="23">
        <v>3</v>
      </c>
      <c r="F156" s="23"/>
      <c r="G156" s="23">
        <v>4</v>
      </c>
      <c r="H156" s="23">
        <v>4</v>
      </c>
      <c r="I156" s="23">
        <v>5</v>
      </c>
      <c r="J156" s="23">
        <v>9</v>
      </c>
      <c r="K156" s="23"/>
      <c r="L156" s="23">
        <v>8</v>
      </c>
      <c r="M156" s="23">
        <v>8</v>
      </c>
      <c r="N156" s="23">
        <v>14</v>
      </c>
      <c r="O156" s="119">
        <v>33</v>
      </c>
      <c r="P156" s="26">
        <f t="shared" si="3"/>
        <v>58</v>
      </c>
    </row>
    <row r="157" spans="1:16" s="13" customFormat="1" ht="15.75" x14ac:dyDescent="0.25">
      <c r="A157" s="88" t="str">
        <f>'1.1'!A157</f>
        <v>MB197744</v>
      </c>
      <c r="B157" s="118" t="str">
        <f>'1.1'!B157</f>
        <v>SNEHA M</v>
      </c>
      <c r="C157" s="23">
        <v>5</v>
      </c>
      <c r="D157" s="23">
        <v>4</v>
      </c>
      <c r="E157" s="23">
        <v>3</v>
      </c>
      <c r="F157" s="23">
        <v>4</v>
      </c>
      <c r="G157" s="23"/>
      <c r="H157" s="23"/>
      <c r="I157" s="23">
        <v>2</v>
      </c>
      <c r="J157" s="23">
        <v>7</v>
      </c>
      <c r="K157" s="23">
        <v>8</v>
      </c>
      <c r="L157" s="23">
        <v>8</v>
      </c>
      <c r="M157" s="23"/>
      <c r="N157" s="23">
        <v>10</v>
      </c>
      <c r="O157" s="119">
        <v>35</v>
      </c>
      <c r="P157" s="26">
        <f t="shared" si="3"/>
        <v>51</v>
      </c>
    </row>
    <row r="158" spans="1:16" s="13" customFormat="1" ht="15.75" x14ac:dyDescent="0.25">
      <c r="A158" s="120" t="str">
        <f>'1.1'!A158</f>
        <v>MB197745</v>
      </c>
      <c r="B158" s="124" t="str">
        <f>'1.1'!B158</f>
        <v>SPOORTHY M S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19"/>
      <c r="P158" s="26">
        <f t="shared" si="3"/>
        <v>0</v>
      </c>
    </row>
    <row r="159" spans="1:16" s="13" customFormat="1" ht="15.75" x14ac:dyDescent="0.25">
      <c r="A159" s="88" t="str">
        <f>'1.1'!A159</f>
        <v>MB197746</v>
      </c>
      <c r="B159" s="118" t="str">
        <f>'1.1'!B159</f>
        <v>SRAVANTHI T</v>
      </c>
      <c r="C159" s="23">
        <v>4</v>
      </c>
      <c r="D159" s="23"/>
      <c r="E159" s="23">
        <v>4</v>
      </c>
      <c r="F159" s="23">
        <v>3</v>
      </c>
      <c r="G159" s="23">
        <v>3</v>
      </c>
      <c r="H159" s="23">
        <v>5</v>
      </c>
      <c r="I159" s="23"/>
      <c r="J159" s="23">
        <v>7</v>
      </c>
      <c r="K159" s="23">
        <v>7</v>
      </c>
      <c r="L159" s="23">
        <v>7</v>
      </c>
      <c r="M159" s="23"/>
      <c r="N159" s="23">
        <v>10</v>
      </c>
      <c r="O159" s="119">
        <v>37</v>
      </c>
      <c r="P159" s="26">
        <f t="shared" si="3"/>
        <v>50</v>
      </c>
    </row>
    <row r="160" spans="1:16" s="13" customFormat="1" ht="15.75" x14ac:dyDescent="0.25">
      <c r="A160" s="88" t="str">
        <f>'1.1'!A160</f>
        <v>MB197747</v>
      </c>
      <c r="B160" s="118" t="str">
        <f>'1.1'!B160</f>
        <v>SRINIDHI BK</v>
      </c>
      <c r="C160" s="23">
        <v>4</v>
      </c>
      <c r="D160" s="23">
        <v>3</v>
      </c>
      <c r="E160" s="23">
        <v>3</v>
      </c>
      <c r="F160" s="23"/>
      <c r="G160" s="23">
        <v>5</v>
      </c>
      <c r="H160" s="23">
        <v>3</v>
      </c>
      <c r="I160" s="23">
        <v>4</v>
      </c>
      <c r="J160" s="23"/>
      <c r="K160" s="23">
        <v>8</v>
      </c>
      <c r="L160" s="23">
        <v>8</v>
      </c>
      <c r="M160" s="23">
        <v>9</v>
      </c>
      <c r="N160" s="23">
        <v>9</v>
      </c>
      <c r="O160" s="119">
        <v>32</v>
      </c>
      <c r="P160" s="26">
        <f t="shared" si="3"/>
        <v>56</v>
      </c>
    </row>
    <row r="161" spans="1:16" s="13" customFormat="1" ht="15.75" x14ac:dyDescent="0.25">
      <c r="A161" s="88" t="str">
        <f>'1.1'!A161</f>
        <v>MB197748</v>
      </c>
      <c r="B161" s="118" t="str">
        <f>'1.1'!B161</f>
        <v>SRIVALLI GUPTHA N</v>
      </c>
      <c r="C161" s="23">
        <v>5</v>
      </c>
      <c r="D161" s="23"/>
      <c r="E161" s="23">
        <v>4</v>
      </c>
      <c r="F161" s="23">
        <v>5</v>
      </c>
      <c r="G161" s="23">
        <v>5</v>
      </c>
      <c r="H161" s="23">
        <v>2</v>
      </c>
      <c r="I161" s="23"/>
      <c r="J161" s="23"/>
      <c r="K161" s="23">
        <v>7</v>
      </c>
      <c r="L161" s="23">
        <v>8</v>
      </c>
      <c r="M161" s="23">
        <v>9</v>
      </c>
      <c r="N161" s="23">
        <v>7</v>
      </c>
      <c r="O161" s="119">
        <v>34</v>
      </c>
      <c r="P161" s="26">
        <f t="shared" si="3"/>
        <v>52</v>
      </c>
    </row>
    <row r="162" spans="1:16" s="13" customFormat="1" ht="15.75" x14ac:dyDescent="0.25">
      <c r="A162" s="88" t="str">
        <f>'1.1'!A162</f>
        <v>MB197749</v>
      </c>
      <c r="B162" s="118" t="str">
        <f>'1.1'!B162</f>
        <v>SUBHASHINI D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119">
        <v>42</v>
      </c>
      <c r="P162" s="26">
        <f t="shared" si="3"/>
        <v>0</v>
      </c>
    </row>
    <row r="163" spans="1:16" s="13" customFormat="1" ht="15.75" x14ac:dyDescent="0.25">
      <c r="A163" s="88" t="str">
        <f>'1.1'!A163</f>
        <v>MB197750</v>
      </c>
      <c r="B163" s="118" t="str">
        <f>'1.1'!B163</f>
        <v>SUDHAKARA J V</v>
      </c>
      <c r="C163" s="23">
        <v>3</v>
      </c>
      <c r="D163" s="23">
        <v>5</v>
      </c>
      <c r="E163" s="23">
        <v>2</v>
      </c>
      <c r="F163" s="23">
        <v>5</v>
      </c>
      <c r="G163" s="23">
        <v>2</v>
      </c>
      <c r="H163" s="23"/>
      <c r="I163" s="23"/>
      <c r="J163" s="23">
        <v>7</v>
      </c>
      <c r="K163" s="23">
        <v>8</v>
      </c>
      <c r="L163" s="23"/>
      <c r="M163" s="23">
        <v>9</v>
      </c>
      <c r="N163" s="23">
        <v>14</v>
      </c>
      <c r="O163" s="119">
        <v>34</v>
      </c>
      <c r="P163" s="26">
        <f t="shared" si="3"/>
        <v>55</v>
      </c>
    </row>
    <row r="164" spans="1:16" s="13" customFormat="1" ht="15.75" x14ac:dyDescent="0.25">
      <c r="A164" s="88" t="str">
        <f>'1.1'!A164</f>
        <v>MB197751</v>
      </c>
      <c r="B164" s="118" t="str">
        <f>'1.1'!B164</f>
        <v>SUGAN G R</v>
      </c>
      <c r="C164" s="23">
        <v>2</v>
      </c>
      <c r="D164" s="23">
        <v>4</v>
      </c>
      <c r="E164" s="23">
        <v>4</v>
      </c>
      <c r="F164" s="23">
        <v>1</v>
      </c>
      <c r="G164" s="23">
        <v>4</v>
      </c>
      <c r="H164" s="23">
        <v>4</v>
      </c>
      <c r="I164" s="23">
        <v>2</v>
      </c>
      <c r="J164" s="23"/>
      <c r="K164" s="23">
        <v>8</v>
      </c>
      <c r="L164" s="23">
        <v>7</v>
      </c>
      <c r="M164" s="23">
        <v>8</v>
      </c>
      <c r="N164" s="23">
        <v>14</v>
      </c>
      <c r="O164" s="119">
        <v>42</v>
      </c>
      <c r="P164" s="26">
        <f t="shared" si="3"/>
        <v>58</v>
      </c>
    </row>
    <row r="165" spans="1:16" s="13" customFormat="1" ht="15.75" x14ac:dyDescent="0.25">
      <c r="A165" s="88" t="str">
        <f>'1.1'!A165</f>
        <v>MB197752</v>
      </c>
      <c r="B165" s="118" t="str">
        <f>'1.1'!B165</f>
        <v>SUMANTH O R</v>
      </c>
      <c r="C165" s="23"/>
      <c r="D165" s="23">
        <v>5</v>
      </c>
      <c r="E165" s="23">
        <v>4</v>
      </c>
      <c r="F165" s="23">
        <v>3</v>
      </c>
      <c r="G165" s="23">
        <v>3</v>
      </c>
      <c r="H165" s="23"/>
      <c r="I165" s="23"/>
      <c r="J165" s="23">
        <v>7</v>
      </c>
      <c r="K165" s="23">
        <v>9</v>
      </c>
      <c r="L165" s="23"/>
      <c r="M165" s="23">
        <v>8</v>
      </c>
      <c r="N165" s="23">
        <v>12</v>
      </c>
      <c r="O165" s="119">
        <v>30</v>
      </c>
      <c r="P165" s="26">
        <f t="shared" si="3"/>
        <v>51</v>
      </c>
    </row>
    <row r="166" spans="1:16" s="13" customFormat="1" ht="15.75" x14ac:dyDescent="0.25">
      <c r="A166" s="88" t="str">
        <f>'1.1'!A166</f>
        <v>MB197753</v>
      </c>
      <c r="B166" s="118" t="str">
        <f>'1.1'!B166</f>
        <v>SUNITHA S</v>
      </c>
      <c r="C166" s="23">
        <v>3</v>
      </c>
      <c r="D166" s="23"/>
      <c r="E166" s="23">
        <v>4</v>
      </c>
      <c r="F166" s="23">
        <v>5</v>
      </c>
      <c r="G166" s="23"/>
      <c r="H166" s="23">
        <v>3</v>
      </c>
      <c r="I166" s="23"/>
      <c r="J166" s="23">
        <v>6</v>
      </c>
      <c r="K166" s="23"/>
      <c r="L166" s="23">
        <v>8</v>
      </c>
      <c r="M166" s="23">
        <v>9</v>
      </c>
      <c r="N166" s="23">
        <v>10</v>
      </c>
      <c r="O166" s="119">
        <v>42</v>
      </c>
      <c r="P166" s="26">
        <f t="shared" si="3"/>
        <v>48</v>
      </c>
    </row>
    <row r="167" spans="1:16" s="13" customFormat="1" ht="15.75" x14ac:dyDescent="0.25">
      <c r="A167" s="88" t="str">
        <f>'1.1'!A167</f>
        <v>MB197754</v>
      </c>
      <c r="B167" s="118" t="str">
        <f>'1.1'!B167</f>
        <v>SUPRITA S CHATNI</v>
      </c>
      <c r="C167" s="23">
        <v>3</v>
      </c>
      <c r="D167" s="23">
        <v>3</v>
      </c>
      <c r="E167" s="23"/>
      <c r="F167" s="23">
        <v>5</v>
      </c>
      <c r="G167" s="23">
        <v>4</v>
      </c>
      <c r="H167" s="23">
        <v>3</v>
      </c>
      <c r="I167" s="23"/>
      <c r="J167" s="23">
        <v>7</v>
      </c>
      <c r="K167" s="23"/>
      <c r="L167" s="23">
        <v>8</v>
      </c>
      <c r="M167" s="23">
        <v>9</v>
      </c>
      <c r="N167" s="23">
        <v>12</v>
      </c>
      <c r="O167" s="119">
        <v>39</v>
      </c>
      <c r="P167" s="26">
        <f t="shared" si="3"/>
        <v>54</v>
      </c>
    </row>
    <row r="168" spans="1:16" s="13" customFormat="1" ht="15.75" x14ac:dyDescent="0.25">
      <c r="A168" s="88" t="str">
        <f>'1.1'!A168</f>
        <v>MB197755</v>
      </c>
      <c r="B168" s="118" t="str">
        <f>'1.1'!B168</f>
        <v>SURAJ MUTHU</v>
      </c>
      <c r="C168" s="23">
        <v>5</v>
      </c>
      <c r="D168" s="23">
        <v>3</v>
      </c>
      <c r="E168" s="23"/>
      <c r="F168" s="23">
        <v>4</v>
      </c>
      <c r="G168" s="23">
        <v>5</v>
      </c>
      <c r="H168" s="23">
        <v>3</v>
      </c>
      <c r="I168" s="23"/>
      <c r="J168" s="23">
        <v>7</v>
      </c>
      <c r="K168" s="23">
        <v>8</v>
      </c>
      <c r="L168" s="23"/>
      <c r="M168" s="23">
        <v>6</v>
      </c>
      <c r="N168" s="23">
        <v>14</v>
      </c>
      <c r="O168" s="119">
        <v>34</v>
      </c>
      <c r="P168" s="26">
        <f t="shared" si="3"/>
        <v>55</v>
      </c>
    </row>
    <row r="169" spans="1:16" s="13" customFormat="1" ht="15.75" x14ac:dyDescent="0.25">
      <c r="A169" s="88" t="str">
        <f>'1.1'!A169</f>
        <v>MB197756</v>
      </c>
      <c r="B169" s="118" t="str">
        <f>'1.1'!B169</f>
        <v>SUSHMA</v>
      </c>
      <c r="C169" s="23"/>
      <c r="D169" s="23">
        <v>4</v>
      </c>
      <c r="E169" s="23"/>
      <c r="F169" s="23">
        <v>4</v>
      </c>
      <c r="G169" s="23">
        <v>5</v>
      </c>
      <c r="H169" s="23">
        <v>4</v>
      </c>
      <c r="I169" s="23">
        <v>4</v>
      </c>
      <c r="J169" s="23"/>
      <c r="K169" s="23">
        <v>8</v>
      </c>
      <c r="L169" s="23">
        <v>7</v>
      </c>
      <c r="M169" s="23">
        <v>7</v>
      </c>
      <c r="N169" s="23">
        <v>8</v>
      </c>
      <c r="O169" s="119">
        <v>41</v>
      </c>
      <c r="P169" s="26">
        <f t="shared" si="3"/>
        <v>51</v>
      </c>
    </row>
    <row r="170" spans="1:16" s="13" customFormat="1" ht="15.75" x14ac:dyDescent="0.25">
      <c r="A170" s="88" t="str">
        <f>'1.1'!A170</f>
        <v>MB197757</v>
      </c>
      <c r="B170" s="118" t="str">
        <f>'1.1'!B170</f>
        <v>SUSHMA BHAT K</v>
      </c>
      <c r="C170" s="23"/>
      <c r="D170" s="23">
        <v>4</v>
      </c>
      <c r="E170" s="23"/>
      <c r="F170" s="23">
        <v>5</v>
      </c>
      <c r="G170" s="23">
        <v>2</v>
      </c>
      <c r="H170" s="23">
        <v>4</v>
      </c>
      <c r="I170" s="23"/>
      <c r="J170" s="23">
        <v>7</v>
      </c>
      <c r="K170" s="23">
        <v>9</v>
      </c>
      <c r="L170" s="23">
        <v>8</v>
      </c>
      <c r="M170" s="23"/>
      <c r="N170" s="23">
        <v>10</v>
      </c>
      <c r="O170" s="119">
        <v>35</v>
      </c>
      <c r="P170" s="26">
        <f t="shared" si="3"/>
        <v>49</v>
      </c>
    </row>
    <row r="171" spans="1:16" s="13" customFormat="1" ht="15.75" x14ac:dyDescent="0.25">
      <c r="A171" s="88" t="str">
        <f>'1.1'!A171</f>
        <v>MB197758</v>
      </c>
      <c r="B171" s="118" t="str">
        <f>'1.1'!B171</f>
        <v>SUSHMITHA D R</v>
      </c>
      <c r="C171" s="23">
        <v>5</v>
      </c>
      <c r="D171" s="23"/>
      <c r="E171" s="23">
        <v>2</v>
      </c>
      <c r="F171" s="23">
        <v>5</v>
      </c>
      <c r="G171" s="23"/>
      <c r="H171" s="23">
        <v>5</v>
      </c>
      <c r="I171" s="23"/>
      <c r="J171" s="23">
        <v>9</v>
      </c>
      <c r="K171" s="23">
        <v>8</v>
      </c>
      <c r="L171" s="23">
        <v>8</v>
      </c>
      <c r="M171" s="23"/>
      <c r="N171" s="23">
        <v>7</v>
      </c>
      <c r="O171" s="119">
        <v>34</v>
      </c>
      <c r="P171" s="26">
        <f t="shared" si="3"/>
        <v>49</v>
      </c>
    </row>
    <row r="172" spans="1:16" s="13" customFormat="1" ht="15.75" x14ac:dyDescent="0.25">
      <c r="A172" s="88" t="str">
        <f>'1.1'!A172</f>
        <v>MB197759</v>
      </c>
      <c r="B172" s="118" t="str">
        <f>'1.1'!B172</f>
        <v>SUSHMITHA P</v>
      </c>
      <c r="C172" s="23">
        <v>4</v>
      </c>
      <c r="D172" s="23"/>
      <c r="E172" s="23">
        <v>3</v>
      </c>
      <c r="F172" s="23">
        <v>3</v>
      </c>
      <c r="G172" s="23">
        <v>4</v>
      </c>
      <c r="H172" s="23">
        <v>5</v>
      </c>
      <c r="I172" s="23"/>
      <c r="J172" s="23"/>
      <c r="K172" s="23">
        <v>8</v>
      </c>
      <c r="L172" s="23">
        <v>6</v>
      </c>
      <c r="M172" s="23">
        <v>6</v>
      </c>
      <c r="N172" s="23">
        <v>8</v>
      </c>
      <c r="O172" s="119">
        <v>43</v>
      </c>
      <c r="P172" s="26">
        <f t="shared" si="3"/>
        <v>47</v>
      </c>
    </row>
    <row r="173" spans="1:16" s="13" customFormat="1" ht="15.75" x14ac:dyDescent="0.25">
      <c r="A173" s="88" t="str">
        <f>'1.1'!A173</f>
        <v>MB197760</v>
      </c>
      <c r="B173" s="118" t="str">
        <f>'1.1'!B173</f>
        <v>SWATI KUMARI</v>
      </c>
      <c r="C173" s="23">
        <v>1</v>
      </c>
      <c r="D173" s="23">
        <v>5</v>
      </c>
      <c r="E173" s="23">
        <v>2</v>
      </c>
      <c r="F173" s="23"/>
      <c r="G173" s="23"/>
      <c r="H173" s="23">
        <v>5</v>
      </c>
      <c r="I173" s="23"/>
      <c r="J173" s="23">
        <v>5</v>
      </c>
      <c r="K173" s="23">
        <v>9</v>
      </c>
      <c r="L173" s="23">
        <v>6</v>
      </c>
      <c r="M173" s="23">
        <v>6</v>
      </c>
      <c r="N173" s="23">
        <v>14</v>
      </c>
      <c r="O173" s="119">
        <v>41</v>
      </c>
      <c r="P173" s="26">
        <f t="shared" si="3"/>
        <v>53</v>
      </c>
    </row>
    <row r="174" spans="1:16" s="13" customFormat="1" ht="15.75" x14ac:dyDescent="0.25">
      <c r="A174" s="88" t="str">
        <f>'1.1'!A174</f>
        <v>MB197761</v>
      </c>
      <c r="B174" s="118" t="str">
        <f>'1.1'!B174</f>
        <v>SWETHA T R</v>
      </c>
      <c r="C174" s="23">
        <v>3</v>
      </c>
      <c r="D174" s="23">
        <v>5</v>
      </c>
      <c r="E174" s="23">
        <v>3</v>
      </c>
      <c r="F174" s="23"/>
      <c r="G174" s="23">
        <v>4</v>
      </c>
      <c r="H174" s="23">
        <v>3</v>
      </c>
      <c r="I174" s="23"/>
      <c r="J174" s="23">
        <v>7</v>
      </c>
      <c r="K174" s="23"/>
      <c r="L174" s="23">
        <v>8</v>
      </c>
      <c r="M174" s="23">
        <v>8</v>
      </c>
      <c r="N174" s="23">
        <v>12</v>
      </c>
      <c r="O174" s="119">
        <v>34</v>
      </c>
      <c r="P174" s="26">
        <f t="shared" si="3"/>
        <v>53</v>
      </c>
    </row>
    <row r="175" spans="1:16" s="13" customFormat="1" ht="15.75" x14ac:dyDescent="0.25">
      <c r="A175" s="88" t="str">
        <f>'1.1'!A175</f>
        <v>MB197762</v>
      </c>
      <c r="B175" s="118" t="str">
        <f>'1.1'!B175</f>
        <v>SYED ASIF PASHA</v>
      </c>
      <c r="C175" s="23">
        <v>5</v>
      </c>
      <c r="D175" s="23">
        <v>5</v>
      </c>
      <c r="E175" s="23"/>
      <c r="F175" s="23">
        <v>3</v>
      </c>
      <c r="G175" s="23"/>
      <c r="H175" s="23">
        <v>3</v>
      </c>
      <c r="I175" s="23">
        <v>4</v>
      </c>
      <c r="J175" s="23">
        <v>8</v>
      </c>
      <c r="K175" s="23"/>
      <c r="L175" s="23">
        <v>7</v>
      </c>
      <c r="M175" s="23">
        <v>8</v>
      </c>
      <c r="N175" s="23">
        <v>8</v>
      </c>
      <c r="O175" s="119">
        <v>37</v>
      </c>
      <c r="P175" s="26">
        <f t="shared" si="3"/>
        <v>51</v>
      </c>
    </row>
    <row r="176" spans="1:16" s="13" customFormat="1" ht="15.75" x14ac:dyDescent="0.25">
      <c r="A176" s="88" t="str">
        <f>'1.1'!A176</f>
        <v>MB197763</v>
      </c>
      <c r="B176" s="118" t="str">
        <f>'1.1'!B176</f>
        <v>TADAVARTHY RAGA HANISHA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119">
        <v>39</v>
      </c>
      <c r="P176" s="26">
        <f t="shared" si="3"/>
        <v>0</v>
      </c>
    </row>
    <row r="177" spans="1:16" s="13" customFormat="1" ht="15.75" x14ac:dyDescent="0.25">
      <c r="A177" s="88" t="str">
        <f>'1.1'!A177</f>
        <v>MB197764</v>
      </c>
      <c r="B177" s="118" t="str">
        <f>'1.1'!B177</f>
        <v>TAHSIN HADALGE</v>
      </c>
      <c r="C177" s="23"/>
      <c r="D177" s="23">
        <v>3</v>
      </c>
      <c r="E177" s="23">
        <v>2</v>
      </c>
      <c r="F177" s="23"/>
      <c r="G177" s="23">
        <v>3</v>
      </c>
      <c r="H177" s="23"/>
      <c r="I177" s="23"/>
      <c r="J177" s="23">
        <v>7</v>
      </c>
      <c r="K177" s="23">
        <v>9</v>
      </c>
      <c r="L177" s="23"/>
      <c r="M177" s="23">
        <v>7</v>
      </c>
      <c r="N177" s="23">
        <v>7</v>
      </c>
      <c r="O177" s="119">
        <v>28</v>
      </c>
      <c r="P177" s="26">
        <f t="shared" si="3"/>
        <v>38</v>
      </c>
    </row>
    <row r="178" spans="1:16" s="13" customFormat="1" ht="15.75" x14ac:dyDescent="0.25">
      <c r="A178" s="88" t="str">
        <f>'1.1'!A178</f>
        <v>MB197765</v>
      </c>
      <c r="B178" s="118" t="str">
        <f>'1.1'!B178</f>
        <v>TANZEEL AHMED</v>
      </c>
      <c r="C178" s="23">
        <v>4</v>
      </c>
      <c r="D178" s="23">
        <v>3</v>
      </c>
      <c r="E178" s="23"/>
      <c r="F178" s="23">
        <v>2</v>
      </c>
      <c r="G178" s="23"/>
      <c r="H178" s="23">
        <v>5</v>
      </c>
      <c r="I178" s="23">
        <v>5</v>
      </c>
      <c r="J178" s="23"/>
      <c r="K178" s="23"/>
      <c r="L178" s="23">
        <v>9</v>
      </c>
      <c r="M178" s="23"/>
      <c r="N178" s="23">
        <v>8</v>
      </c>
      <c r="O178" s="119">
        <v>34</v>
      </c>
      <c r="P178" s="26">
        <f t="shared" si="3"/>
        <v>36</v>
      </c>
    </row>
    <row r="179" spans="1:16" s="13" customFormat="1" ht="15.75" x14ac:dyDescent="0.25">
      <c r="A179" s="88" t="str">
        <f>'1.1'!A179</f>
        <v>MB197766</v>
      </c>
      <c r="B179" s="118" t="str">
        <f>'1.1'!B179</f>
        <v>TAUHEED AHAMED</v>
      </c>
      <c r="C179" s="23">
        <v>5</v>
      </c>
      <c r="D179" s="23"/>
      <c r="E179" s="23">
        <v>4</v>
      </c>
      <c r="F179" s="23">
        <v>4</v>
      </c>
      <c r="G179" s="23">
        <v>3</v>
      </c>
      <c r="H179" s="23">
        <v>3</v>
      </c>
      <c r="I179" s="23"/>
      <c r="J179" s="23">
        <v>7</v>
      </c>
      <c r="K179" s="23">
        <v>7</v>
      </c>
      <c r="L179" s="23"/>
      <c r="M179" s="23">
        <v>9</v>
      </c>
      <c r="N179" s="23">
        <v>14</v>
      </c>
      <c r="O179" s="119">
        <v>40</v>
      </c>
      <c r="P179" s="26">
        <f t="shared" si="3"/>
        <v>56</v>
      </c>
    </row>
    <row r="180" spans="1:16" s="13" customFormat="1" ht="15.75" x14ac:dyDescent="0.25">
      <c r="A180" s="88" t="str">
        <f>'1.1'!A180</f>
        <v>MB197767</v>
      </c>
      <c r="B180" s="118" t="str">
        <f>'1.1'!B180</f>
        <v>TEJASHREE VISHWESHWAR BHAT</v>
      </c>
      <c r="C180" s="23"/>
      <c r="D180" s="23">
        <v>3</v>
      </c>
      <c r="E180" s="23">
        <v>5</v>
      </c>
      <c r="F180" s="23"/>
      <c r="G180" s="23">
        <v>5</v>
      </c>
      <c r="H180" s="23">
        <v>4</v>
      </c>
      <c r="I180" s="23">
        <v>5</v>
      </c>
      <c r="J180" s="23"/>
      <c r="K180" s="23">
        <v>8</v>
      </c>
      <c r="L180" s="23">
        <v>7</v>
      </c>
      <c r="M180" s="23">
        <v>9</v>
      </c>
      <c r="N180" s="23">
        <v>11</v>
      </c>
      <c r="O180" s="119">
        <v>40</v>
      </c>
      <c r="P180" s="26">
        <f t="shared" si="3"/>
        <v>57</v>
      </c>
    </row>
    <row r="181" spans="1:16" s="13" customFormat="1" ht="15.75" x14ac:dyDescent="0.25">
      <c r="A181" s="88" t="str">
        <f>'1.1'!A181</f>
        <v>MB197768</v>
      </c>
      <c r="B181" s="118" t="str">
        <f>'1.1'!B181</f>
        <v>TEJASHWINI S</v>
      </c>
      <c r="C181" s="23">
        <v>5</v>
      </c>
      <c r="D181" s="23">
        <v>3</v>
      </c>
      <c r="E181" s="23">
        <v>3</v>
      </c>
      <c r="F181" s="23">
        <v>4</v>
      </c>
      <c r="G181" s="23">
        <v>5</v>
      </c>
      <c r="H181" s="23">
        <v>3</v>
      </c>
      <c r="I181" s="23">
        <v>2</v>
      </c>
      <c r="J181" s="23">
        <v>5</v>
      </c>
      <c r="K181" s="23">
        <v>7</v>
      </c>
      <c r="L181" s="23">
        <v>9</v>
      </c>
      <c r="M181" s="23"/>
      <c r="N181" s="23">
        <v>13</v>
      </c>
      <c r="O181" s="119">
        <v>43</v>
      </c>
      <c r="P181" s="26">
        <f t="shared" si="3"/>
        <v>59</v>
      </c>
    </row>
    <row r="182" spans="1:16" s="13" customFormat="1" ht="15.75" x14ac:dyDescent="0.25">
      <c r="A182" s="88" t="str">
        <f>'1.1'!A182</f>
        <v>MB197769</v>
      </c>
      <c r="B182" s="118" t="str">
        <f>'1.1'!B182</f>
        <v>THANIKA DEVI A</v>
      </c>
      <c r="C182" s="23"/>
      <c r="D182" s="23">
        <v>3</v>
      </c>
      <c r="E182" s="23">
        <v>3</v>
      </c>
      <c r="F182" s="23"/>
      <c r="G182" s="23">
        <v>5</v>
      </c>
      <c r="H182" s="23"/>
      <c r="I182" s="23">
        <v>4</v>
      </c>
      <c r="J182" s="23">
        <v>8</v>
      </c>
      <c r="K182" s="23"/>
      <c r="L182" s="23">
        <v>7</v>
      </c>
      <c r="M182" s="23">
        <v>9</v>
      </c>
      <c r="N182" s="23">
        <v>12</v>
      </c>
      <c r="O182" s="119">
        <v>30</v>
      </c>
      <c r="P182" s="26">
        <f t="shared" si="3"/>
        <v>51</v>
      </c>
    </row>
    <row r="183" spans="1:16" s="13" customFormat="1" ht="15.75" x14ac:dyDescent="0.25">
      <c r="A183" s="88" t="str">
        <f>'1.1'!A183</f>
        <v>MB197770</v>
      </c>
      <c r="B183" s="118" t="str">
        <f>'1.1'!B183</f>
        <v>THEJASVI N</v>
      </c>
      <c r="C183" s="23"/>
      <c r="D183" s="23"/>
      <c r="E183" s="23">
        <v>5</v>
      </c>
      <c r="F183" s="23">
        <v>5</v>
      </c>
      <c r="G183" s="23">
        <v>5</v>
      </c>
      <c r="H183" s="23">
        <v>5</v>
      </c>
      <c r="I183" s="23">
        <v>4</v>
      </c>
      <c r="J183" s="23"/>
      <c r="K183" s="23">
        <v>9</v>
      </c>
      <c r="L183" s="23">
        <v>2</v>
      </c>
      <c r="M183" s="23">
        <v>7</v>
      </c>
      <c r="N183" s="23">
        <v>9</v>
      </c>
      <c r="O183" s="119">
        <v>35</v>
      </c>
      <c r="P183" s="26">
        <f t="shared" si="3"/>
        <v>51</v>
      </c>
    </row>
    <row r="184" spans="1:16" s="13" customFormat="1" ht="15.75" x14ac:dyDescent="0.25">
      <c r="A184" s="88" t="str">
        <f>'1.1'!A184</f>
        <v>MB197771</v>
      </c>
      <c r="B184" s="118" t="str">
        <f>'1.1'!B184</f>
        <v>THUMMAGINJALA HIMA VARSHA THARAGA</v>
      </c>
      <c r="C184" s="23">
        <v>5</v>
      </c>
      <c r="D184" s="23">
        <v>4</v>
      </c>
      <c r="E184" s="23">
        <v>3</v>
      </c>
      <c r="F184" s="23">
        <v>5</v>
      </c>
      <c r="G184" s="23">
        <v>3</v>
      </c>
      <c r="H184" s="23"/>
      <c r="I184" s="23"/>
      <c r="J184" s="23">
        <v>9</v>
      </c>
      <c r="K184" s="23">
        <v>7</v>
      </c>
      <c r="L184" s="23"/>
      <c r="M184" s="23">
        <v>7</v>
      </c>
      <c r="N184" s="23">
        <v>10</v>
      </c>
      <c r="O184" s="119">
        <v>39</v>
      </c>
      <c r="P184" s="26">
        <f t="shared" si="3"/>
        <v>53</v>
      </c>
    </row>
    <row r="185" spans="1:16" s="13" customFormat="1" ht="15.75" x14ac:dyDescent="0.25">
      <c r="A185" s="88" t="str">
        <f>'1.1'!A185</f>
        <v>MB197772</v>
      </c>
      <c r="B185" s="118" t="str">
        <f>'1.1'!B185</f>
        <v>UDAYARAVIKANTH K V</v>
      </c>
      <c r="C185" s="23"/>
      <c r="D185" s="23">
        <v>4</v>
      </c>
      <c r="E185" s="23">
        <v>3</v>
      </c>
      <c r="F185" s="23">
        <v>5</v>
      </c>
      <c r="G185" s="23">
        <v>4</v>
      </c>
      <c r="H185" s="23"/>
      <c r="I185" s="23"/>
      <c r="J185" s="23">
        <v>7</v>
      </c>
      <c r="K185" s="23">
        <v>7</v>
      </c>
      <c r="L185" s="23">
        <v>7</v>
      </c>
      <c r="M185" s="23"/>
      <c r="N185" s="23">
        <v>11</v>
      </c>
      <c r="O185" s="119">
        <v>34</v>
      </c>
      <c r="P185" s="26">
        <f t="shared" si="3"/>
        <v>48</v>
      </c>
    </row>
    <row r="186" spans="1:16" s="13" customFormat="1" ht="15.75" x14ac:dyDescent="0.25">
      <c r="A186" s="88" t="str">
        <f>'1.1'!A186</f>
        <v>MB197773</v>
      </c>
      <c r="B186" s="118" t="str">
        <f>'1.1'!B186</f>
        <v>VANDANA BEEJADI VENKATESHA</v>
      </c>
      <c r="C186" s="23"/>
      <c r="D186" s="23">
        <v>4</v>
      </c>
      <c r="E186" s="23"/>
      <c r="F186" s="23">
        <v>2</v>
      </c>
      <c r="G186" s="23">
        <v>3</v>
      </c>
      <c r="H186" s="23">
        <v>5</v>
      </c>
      <c r="I186" s="23"/>
      <c r="J186" s="23">
        <v>7</v>
      </c>
      <c r="K186" s="23">
        <v>8</v>
      </c>
      <c r="L186" s="23">
        <v>8</v>
      </c>
      <c r="M186" s="23"/>
      <c r="N186" s="23">
        <v>12</v>
      </c>
      <c r="O186" s="119">
        <v>42</v>
      </c>
      <c r="P186" s="26">
        <f t="shared" si="3"/>
        <v>49</v>
      </c>
    </row>
    <row r="187" spans="1:16" s="13" customFormat="1" ht="15.75" x14ac:dyDescent="0.25">
      <c r="A187" s="88" t="str">
        <f>'1.1'!A187</f>
        <v>MB197774</v>
      </c>
      <c r="B187" s="118" t="str">
        <f>'1.1'!B187</f>
        <v>VARSHINI S</v>
      </c>
      <c r="C187" s="23">
        <v>2</v>
      </c>
      <c r="D187" s="23">
        <v>4</v>
      </c>
      <c r="E187" s="23">
        <v>5</v>
      </c>
      <c r="F187" s="23">
        <v>2</v>
      </c>
      <c r="G187" s="23">
        <v>2</v>
      </c>
      <c r="H187" s="23">
        <v>4</v>
      </c>
      <c r="I187" s="23">
        <v>5</v>
      </c>
      <c r="J187" s="23">
        <v>7</v>
      </c>
      <c r="K187" s="23">
        <v>9</v>
      </c>
      <c r="L187" s="23">
        <v>8</v>
      </c>
      <c r="M187" s="23">
        <v>9</v>
      </c>
      <c r="N187" s="23">
        <v>8</v>
      </c>
      <c r="O187" s="119">
        <v>41</v>
      </c>
      <c r="P187" s="26">
        <f t="shared" si="3"/>
        <v>65</v>
      </c>
    </row>
    <row r="188" spans="1:16" s="13" customFormat="1" ht="15.75" x14ac:dyDescent="0.25">
      <c r="A188" s="88" t="str">
        <f>'1.1'!A188</f>
        <v>MB197775</v>
      </c>
      <c r="B188" s="118" t="str">
        <f>'1.1'!B188</f>
        <v>VASAVI V</v>
      </c>
      <c r="C188" s="23">
        <v>2</v>
      </c>
      <c r="D188" s="23">
        <v>1</v>
      </c>
      <c r="E188" s="23">
        <v>5</v>
      </c>
      <c r="F188" s="23">
        <v>3</v>
      </c>
      <c r="G188" s="23">
        <v>5</v>
      </c>
      <c r="H188" s="23">
        <v>4</v>
      </c>
      <c r="I188" s="23">
        <v>5</v>
      </c>
      <c r="J188" s="23"/>
      <c r="K188" s="23">
        <v>8</v>
      </c>
      <c r="L188" s="23">
        <v>8</v>
      </c>
      <c r="M188" s="23">
        <v>7</v>
      </c>
      <c r="N188" s="23">
        <v>13</v>
      </c>
      <c r="O188" s="119">
        <v>33</v>
      </c>
      <c r="P188" s="26">
        <f t="shared" si="3"/>
        <v>61</v>
      </c>
    </row>
    <row r="189" spans="1:16" s="13" customFormat="1" ht="15.75" x14ac:dyDescent="0.25">
      <c r="A189" s="88" t="str">
        <f>'1.1'!A189</f>
        <v>MB197776</v>
      </c>
      <c r="B189" s="118" t="str">
        <f>'1.1'!B189</f>
        <v>VIDYA V T</v>
      </c>
      <c r="C189" s="23"/>
      <c r="D189" s="23">
        <v>4</v>
      </c>
      <c r="E189" s="23"/>
      <c r="F189" s="23"/>
      <c r="G189" s="23">
        <v>3</v>
      </c>
      <c r="H189" s="23">
        <v>2</v>
      </c>
      <c r="I189" s="23">
        <v>3</v>
      </c>
      <c r="J189" s="23">
        <v>3</v>
      </c>
      <c r="K189" s="23">
        <v>9</v>
      </c>
      <c r="L189" s="23">
        <v>7</v>
      </c>
      <c r="M189" s="23">
        <v>8</v>
      </c>
      <c r="N189" s="23">
        <v>13</v>
      </c>
      <c r="O189" s="119">
        <v>30</v>
      </c>
      <c r="P189" s="26">
        <f t="shared" si="3"/>
        <v>52</v>
      </c>
    </row>
    <row r="190" spans="1:16" s="13" customFormat="1" ht="15.75" x14ac:dyDescent="0.25">
      <c r="A190" s="88" t="str">
        <f>'1.1'!A190</f>
        <v>MB197777</v>
      </c>
      <c r="B190" s="118" t="str">
        <f>'1.1'!B190</f>
        <v>VIGNESH V KAMATH</v>
      </c>
      <c r="C190" s="23">
        <v>4</v>
      </c>
      <c r="D190" s="23"/>
      <c r="E190" s="23">
        <v>5</v>
      </c>
      <c r="F190" s="23"/>
      <c r="G190" s="23">
        <v>5</v>
      </c>
      <c r="H190" s="23">
        <v>5</v>
      </c>
      <c r="I190" s="23">
        <v>5</v>
      </c>
      <c r="J190" s="23">
        <v>8</v>
      </c>
      <c r="K190" s="23">
        <v>8</v>
      </c>
      <c r="L190" s="23">
        <v>9</v>
      </c>
      <c r="M190" s="23"/>
      <c r="N190" s="23">
        <v>10</v>
      </c>
      <c r="O190" s="119">
        <v>27</v>
      </c>
      <c r="P190" s="26">
        <f t="shared" si="3"/>
        <v>59</v>
      </c>
    </row>
    <row r="191" spans="1:16" s="13" customFormat="1" ht="15.75" x14ac:dyDescent="0.25">
      <c r="A191" s="88" t="str">
        <f>'1.1'!A191</f>
        <v>MB197778</v>
      </c>
      <c r="B191" s="118" t="str">
        <f>'1.1'!B191</f>
        <v>VIKRAM RATHOD</v>
      </c>
      <c r="C191" s="23">
        <v>4</v>
      </c>
      <c r="D191" s="23">
        <v>4</v>
      </c>
      <c r="E191" s="23"/>
      <c r="F191" s="23">
        <v>4</v>
      </c>
      <c r="G191" s="23"/>
      <c r="H191" s="23">
        <v>4</v>
      </c>
      <c r="I191" s="23"/>
      <c r="J191" s="23">
        <v>9</v>
      </c>
      <c r="K191" s="23">
        <v>8</v>
      </c>
      <c r="L191" s="23"/>
      <c r="M191" s="23"/>
      <c r="N191" s="23">
        <v>8</v>
      </c>
      <c r="O191" s="119">
        <v>34</v>
      </c>
      <c r="P191" s="26">
        <f t="shared" si="3"/>
        <v>41</v>
      </c>
    </row>
    <row r="192" spans="1:16" s="13" customFormat="1" ht="15.75" x14ac:dyDescent="0.25">
      <c r="A192" s="88" t="str">
        <f>'1.1'!A192</f>
        <v>MB197779</v>
      </c>
      <c r="B192" s="118" t="str">
        <f>'1.1'!B192</f>
        <v>VIVEKA R</v>
      </c>
      <c r="C192" s="23"/>
      <c r="D192" s="23"/>
      <c r="E192" s="23">
        <v>5</v>
      </c>
      <c r="F192" s="23">
        <v>5</v>
      </c>
      <c r="G192" s="23">
        <v>4</v>
      </c>
      <c r="H192" s="23"/>
      <c r="I192" s="23">
        <v>4</v>
      </c>
      <c r="J192" s="23">
        <v>7</v>
      </c>
      <c r="K192" s="23"/>
      <c r="L192" s="23">
        <v>8</v>
      </c>
      <c r="M192" s="23">
        <v>8</v>
      </c>
      <c r="N192" s="23">
        <v>14</v>
      </c>
      <c r="O192" s="119">
        <v>26</v>
      </c>
      <c r="P192" s="26">
        <f t="shared" si="3"/>
        <v>55</v>
      </c>
    </row>
    <row r="193" spans="1:16" s="13" customFormat="1" ht="15.75" x14ac:dyDescent="0.25">
      <c r="A193" s="88" t="str">
        <f>'1.1'!A193</f>
        <v>MB197780</v>
      </c>
      <c r="B193" s="118" t="str">
        <f>'1.1'!B193</f>
        <v>YASHASWINI HK</v>
      </c>
      <c r="C193" s="23"/>
      <c r="D193" s="23">
        <v>4</v>
      </c>
      <c r="E193" s="23">
        <v>4</v>
      </c>
      <c r="F193" s="23">
        <v>3</v>
      </c>
      <c r="G193" s="23"/>
      <c r="H193" s="23"/>
      <c r="I193" s="23">
        <v>5</v>
      </c>
      <c r="J193" s="23"/>
      <c r="K193" s="23">
        <v>9</v>
      </c>
      <c r="L193" s="23">
        <v>8</v>
      </c>
      <c r="M193" s="23">
        <v>8</v>
      </c>
      <c r="N193" s="23">
        <v>11</v>
      </c>
      <c r="O193" s="119">
        <v>35</v>
      </c>
      <c r="P193" s="26">
        <f t="shared" si="3"/>
        <v>52</v>
      </c>
    </row>
    <row r="194" spans="1:16" s="13" customFormat="1" ht="15.75" x14ac:dyDescent="0.25">
      <c r="A194" s="143" t="s">
        <v>48</v>
      </c>
      <c r="B194" s="144"/>
      <c r="C194" s="34">
        <f t="shared" ref="C194:N194" si="4">COUNTA(C15:C193)</f>
        <v>126</v>
      </c>
      <c r="D194" s="35">
        <f t="shared" si="4"/>
        <v>112</v>
      </c>
      <c r="E194" s="35">
        <f t="shared" si="4"/>
        <v>128</v>
      </c>
      <c r="F194" s="35">
        <f t="shared" si="4"/>
        <v>124</v>
      </c>
      <c r="G194" s="35">
        <f t="shared" si="4"/>
        <v>124</v>
      </c>
      <c r="H194" s="35">
        <f t="shared" si="4"/>
        <v>117</v>
      </c>
      <c r="I194" s="35">
        <f t="shared" si="4"/>
        <v>122</v>
      </c>
      <c r="J194" s="35">
        <f t="shared" si="4"/>
        <v>129</v>
      </c>
      <c r="K194" s="35">
        <f t="shared" si="4"/>
        <v>138</v>
      </c>
      <c r="L194" s="35">
        <f t="shared" si="4"/>
        <v>129</v>
      </c>
      <c r="M194" s="35">
        <f t="shared" si="4"/>
        <v>139</v>
      </c>
      <c r="N194" s="35">
        <f t="shared" si="4"/>
        <v>169</v>
      </c>
      <c r="O194" s="36">
        <f>COUNT(O15:O193)</f>
        <v>178</v>
      </c>
      <c r="P194" s="26"/>
    </row>
    <row r="195" spans="1:16" s="13" customFormat="1" ht="15.75" x14ac:dyDescent="0.25">
      <c r="A195" s="143" t="s">
        <v>4</v>
      </c>
      <c r="B195" s="144"/>
      <c r="C195" s="45">
        <f t="shared" ref="C195:O195" si="5">COUNTIF(C15:C193,"&gt;"&amp;C14)</f>
        <v>61</v>
      </c>
      <c r="D195" s="46">
        <f t="shared" si="5"/>
        <v>58</v>
      </c>
      <c r="E195" s="46">
        <f t="shared" si="5"/>
        <v>65</v>
      </c>
      <c r="F195" s="46">
        <f t="shared" si="5"/>
        <v>72</v>
      </c>
      <c r="G195" s="46">
        <f t="shared" si="5"/>
        <v>72</v>
      </c>
      <c r="H195" s="46">
        <f t="shared" si="5"/>
        <v>66</v>
      </c>
      <c r="I195" s="46">
        <f t="shared" si="5"/>
        <v>67</v>
      </c>
      <c r="J195" s="46">
        <f t="shared" si="5"/>
        <v>121</v>
      </c>
      <c r="K195" s="46">
        <f t="shared" si="5"/>
        <v>137</v>
      </c>
      <c r="L195" s="46">
        <f t="shared" si="5"/>
        <v>122</v>
      </c>
      <c r="M195" s="46">
        <f t="shared" si="5"/>
        <v>131</v>
      </c>
      <c r="N195" s="46">
        <f t="shared" si="5"/>
        <v>108</v>
      </c>
      <c r="O195" s="27">
        <f t="shared" si="5"/>
        <v>170</v>
      </c>
      <c r="P195" s="26"/>
    </row>
    <row r="196" spans="1:16" s="13" customFormat="1" ht="15.75" x14ac:dyDescent="0.25">
      <c r="A196" s="143" t="s">
        <v>53</v>
      </c>
      <c r="B196" s="144"/>
      <c r="C196" s="45">
        <f t="shared" ref="C196:N196" si="6">ROUND(C195*100/C194,0)</f>
        <v>48</v>
      </c>
      <c r="D196" s="45">
        <f t="shared" si="6"/>
        <v>52</v>
      </c>
      <c r="E196" s="46">
        <f t="shared" si="6"/>
        <v>51</v>
      </c>
      <c r="F196" s="46">
        <f t="shared" si="6"/>
        <v>58</v>
      </c>
      <c r="G196" s="46">
        <f t="shared" si="6"/>
        <v>58</v>
      </c>
      <c r="H196" s="46">
        <f t="shared" si="6"/>
        <v>56</v>
      </c>
      <c r="I196" s="46">
        <f t="shared" si="6"/>
        <v>55</v>
      </c>
      <c r="J196" s="46">
        <f t="shared" si="6"/>
        <v>94</v>
      </c>
      <c r="K196" s="46">
        <f t="shared" si="6"/>
        <v>99</v>
      </c>
      <c r="L196" s="46">
        <f t="shared" si="6"/>
        <v>95</v>
      </c>
      <c r="M196" s="46">
        <f t="shared" si="6"/>
        <v>94</v>
      </c>
      <c r="N196" s="46">
        <f t="shared" si="6"/>
        <v>64</v>
      </c>
      <c r="O196" s="27">
        <f>ROUND(O195*100/O194,0)</f>
        <v>96</v>
      </c>
      <c r="P196" s="26"/>
    </row>
    <row r="197" spans="1:16" s="13" customFormat="1" x14ac:dyDescent="0.25">
      <c r="A197" s="147" t="s">
        <v>14</v>
      </c>
      <c r="B197" s="148"/>
      <c r="C197" s="45" t="str">
        <f>IF(C196&gt;=80,"3",IF(C196&gt;=70,"2",IF(C196&gt;=60,"1","-")))</f>
        <v>-</v>
      </c>
      <c r="D197" s="46" t="str">
        <f t="shared" ref="D197:O197" si="7">IF(D196&gt;=80,"3",IF(D196&gt;=70,"2",IF(D196&gt;=60,"1","-")))</f>
        <v>-</v>
      </c>
      <c r="E197" s="46" t="str">
        <f t="shared" si="7"/>
        <v>-</v>
      </c>
      <c r="F197" s="46" t="str">
        <f t="shared" si="7"/>
        <v>-</v>
      </c>
      <c r="G197" s="46" t="str">
        <f t="shared" si="7"/>
        <v>-</v>
      </c>
      <c r="H197" s="46" t="str">
        <f t="shared" si="7"/>
        <v>-</v>
      </c>
      <c r="I197" s="46" t="str">
        <f t="shared" si="7"/>
        <v>-</v>
      </c>
      <c r="J197" s="46" t="str">
        <f t="shared" si="7"/>
        <v>3</v>
      </c>
      <c r="K197" s="46" t="str">
        <f t="shared" si="7"/>
        <v>3</v>
      </c>
      <c r="L197" s="46" t="str">
        <f t="shared" si="7"/>
        <v>3</v>
      </c>
      <c r="M197" s="46" t="str">
        <f t="shared" si="7"/>
        <v>3</v>
      </c>
      <c r="N197" s="46" t="str">
        <f t="shared" si="7"/>
        <v>1</v>
      </c>
      <c r="O197" s="27" t="str">
        <f t="shared" si="7"/>
        <v>3</v>
      </c>
      <c r="P197" s="26"/>
    </row>
    <row r="198" spans="1:16" s="13" customFormat="1" x14ac:dyDescent="0.25">
      <c r="A198" s="9"/>
      <c r="B198" s="9"/>
      <c r="C198" s="22" t="s">
        <v>2</v>
      </c>
      <c r="D198" s="22" t="s">
        <v>59</v>
      </c>
      <c r="E198" s="22" t="s">
        <v>0</v>
      </c>
      <c r="F198" s="22" t="s">
        <v>2</v>
      </c>
      <c r="G198" s="22" t="s">
        <v>1</v>
      </c>
      <c r="H198" s="22" t="s">
        <v>1</v>
      </c>
      <c r="I198" s="22" t="s">
        <v>2</v>
      </c>
      <c r="J198" s="22" t="s">
        <v>3</v>
      </c>
      <c r="K198" s="22" t="s">
        <v>2</v>
      </c>
      <c r="L198" s="22" t="s">
        <v>0</v>
      </c>
      <c r="M198" s="22" t="s">
        <v>2</v>
      </c>
      <c r="N198" s="22" t="s">
        <v>59</v>
      </c>
      <c r="P198" s="10"/>
    </row>
    <row r="199" spans="1:16" s="13" customFormat="1" ht="18.75" x14ac:dyDescent="0.3">
      <c r="A199" s="9"/>
      <c r="B199" s="9"/>
      <c r="C199" s="10"/>
      <c r="D199" s="10"/>
      <c r="E199" s="11"/>
      <c r="F199" s="149"/>
      <c r="G199" s="150"/>
      <c r="H199" s="136" t="s">
        <v>15</v>
      </c>
      <c r="I199" s="137"/>
      <c r="J199" s="14" t="s">
        <v>18</v>
      </c>
      <c r="K199" s="14"/>
      <c r="L199" s="15"/>
      <c r="M199" s="15"/>
      <c r="N199" s="16"/>
      <c r="P199" s="10"/>
    </row>
    <row r="200" spans="1:16" s="13" customFormat="1" ht="20.25" x14ac:dyDescent="0.3">
      <c r="A200" s="9"/>
      <c r="B200" s="9"/>
      <c r="C200" s="17"/>
      <c r="D200" s="18"/>
      <c r="E200" s="12"/>
      <c r="F200" s="151" t="s">
        <v>16</v>
      </c>
      <c r="G200" s="152"/>
      <c r="H200" s="19" t="s">
        <v>35</v>
      </c>
      <c r="I200" s="19" t="s">
        <v>14</v>
      </c>
      <c r="J200" s="19" t="s">
        <v>35</v>
      </c>
      <c r="K200" s="19" t="s">
        <v>14</v>
      </c>
      <c r="L200" s="20"/>
      <c r="M200" s="20"/>
      <c r="N200" s="17"/>
      <c r="P200" s="10"/>
    </row>
    <row r="201" spans="1:16" s="13" customFormat="1" ht="20.25" x14ac:dyDescent="0.3">
      <c r="A201" s="9"/>
      <c r="B201" s="9"/>
      <c r="C201" s="17"/>
      <c r="D201" s="17"/>
      <c r="E201" s="12"/>
      <c r="F201" s="151" t="s">
        <v>31</v>
      </c>
      <c r="G201" s="152"/>
      <c r="H201" s="22">
        <f>AVERAGE(E196,L196)</f>
        <v>73</v>
      </c>
      <c r="I201" s="46" t="str">
        <f>IF(H201&gt;=80,"3",IF(H201&gt;=70,"2",IF(H201&gt;=60,"1",IF(H201&lt;=59,"-"))))</f>
        <v>2</v>
      </c>
      <c r="J201" s="46">
        <f>(H201*0.3)+($O$196*0.7)</f>
        <v>89.1</v>
      </c>
      <c r="K201" s="46" t="str">
        <f>IF(J201&gt;=80,"3",IF(J201&gt;=70,"2",IF(J201&gt;=60,"1",IF(J201&lt;59,"-"))))</f>
        <v>3</v>
      </c>
      <c r="L201" s="21"/>
      <c r="M201" s="21"/>
      <c r="N201" s="17"/>
      <c r="P201" s="10"/>
    </row>
    <row r="202" spans="1:16" s="13" customFormat="1" ht="20.25" x14ac:dyDescent="0.3">
      <c r="A202" s="9"/>
      <c r="B202" s="9"/>
      <c r="C202" s="10"/>
      <c r="D202" s="10"/>
      <c r="E202" s="11"/>
      <c r="F202" s="151" t="s">
        <v>32</v>
      </c>
      <c r="G202" s="152"/>
      <c r="H202" s="39">
        <f>AVERAGE(G196,H196)</f>
        <v>57</v>
      </c>
      <c r="I202" s="46" t="str">
        <f>IF(H202&gt;=80,"3",IF(H202&gt;=70,"2",IF(H202&gt;=60,"1",IF(H202&lt;=59,"-"))))</f>
        <v>-</v>
      </c>
      <c r="J202" s="46">
        <f t="shared" ref="J202:J205" si="8">(H202*0.3)+($O$196*0.7)</f>
        <v>84.299999999999983</v>
      </c>
      <c r="K202" s="46" t="str">
        <f>IF(J202&gt;=80,"3",IF(J202&gt;=70,"2",IF(J202&gt;=60,"1",IF(J202&lt;59,"-"))))</f>
        <v>3</v>
      </c>
      <c r="L202" s="21"/>
      <c r="M202" s="21"/>
      <c r="N202" s="17"/>
      <c r="P202" s="10"/>
    </row>
    <row r="203" spans="1:16" s="13" customFormat="1" ht="20.25" x14ac:dyDescent="0.3">
      <c r="A203" s="9"/>
      <c r="B203" s="9"/>
      <c r="C203" s="10"/>
      <c r="D203" s="10"/>
      <c r="E203" s="11"/>
      <c r="F203" s="151" t="s">
        <v>33</v>
      </c>
      <c r="G203" s="152"/>
      <c r="H203" s="22">
        <f>AVERAGE(C196,F196,I196,M196,K196)</f>
        <v>70.8</v>
      </c>
      <c r="I203" s="46" t="str">
        <f t="shared" ref="I203:I205" si="9">IF(H203&gt;=80,"3",IF(H203&gt;=70,"2",IF(H203&gt;=60,"1",IF(H203&lt;=59,"-"))))</f>
        <v>2</v>
      </c>
      <c r="J203" s="46">
        <f t="shared" si="8"/>
        <v>88.439999999999984</v>
      </c>
      <c r="K203" s="46" t="str">
        <f>IF(J203&gt;=80,"3",IF(J203&gt;=70,"2",IF(J203&gt;=60,"1",IF(J203&lt;59,"-"))))</f>
        <v>3</v>
      </c>
      <c r="L203" s="21"/>
      <c r="M203" s="21"/>
      <c r="N203" s="17"/>
      <c r="P203" s="10"/>
    </row>
    <row r="204" spans="1:16" s="13" customFormat="1" ht="20.25" x14ac:dyDescent="0.3">
      <c r="A204" s="9"/>
      <c r="B204" s="9"/>
      <c r="C204" s="10"/>
      <c r="D204" s="10"/>
      <c r="E204" s="11"/>
      <c r="F204" s="151" t="s">
        <v>34</v>
      </c>
      <c r="G204" s="152"/>
      <c r="H204" s="22">
        <f>AVERAGE(J196)</f>
        <v>94</v>
      </c>
      <c r="I204" s="46" t="str">
        <f t="shared" si="9"/>
        <v>3</v>
      </c>
      <c r="J204" s="46">
        <f t="shared" si="8"/>
        <v>95.399999999999991</v>
      </c>
      <c r="K204" s="46" t="str">
        <f>IF(J204&gt;=80,"3",IF(J204&gt;=70,"2",IF(J204&gt;=60,"1",IF(J204&lt;59,"-"))))</f>
        <v>3</v>
      </c>
      <c r="L204" s="21"/>
      <c r="M204" s="21"/>
      <c r="N204" s="17"/>
      <c r="P204" s="10"/>
    </row>
    <row r="205" spans="1:16" s="13" customFormat="1" ht="20.25" x14ac:dyDescent="0.3">
      <c r="A205" s="9"/>
      <c r="B205" s="9"/>
      <c r="C205" s="10"/>
      <c r="D205" s="10"/>
      <c r="E205" s="10"/>
      <c r="F205" s="151" t="s">
        <v>60</v>
      </c>
      <c r="G205" s="152"/>
      <c r="H205" s="22">
        <f>AVERAGE(D196,N196)</f>
        <v>58</v>
      </c>
      <c r="I205" s="49" t="str">
        <f t="shared" si="9"/>
        <v>-</v>
      </c>
      <c r="J205" s="49">
        <f t="shared" si="8"/>
        <v>84.6</v>
      </c>
      <c r="K205" s="49" t="str">
        <f>IF(J205&gt;=80,"3",IF(J205&gt;=70,"2",IF(J205&gt;=60,"1",IF(J205&lt;59,"-"))))</f>
        <v>3</v>
      </c>
      <c r="L205" s="10"/>
      <c r="M205" s="10"/>
      <c r="N205" s="10"/>
      <c r="P205" s="10"/>
    </row>
  </sheetData>
  <mergeCells count="32">
    <mergeCell ref="A195:B195"/>
    <mergeCell ref="F205:G205"/>
    <mergeCell ref="F200:G200"/>
    <mergeCell ref="F201:G201"/>
    <mergeCell ref="F202:G202"/>
    <mergeCell ref="F203:G203"/>
    <mergeCell ref="F204:G204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C6:G6"/>
    <mergeCell ref="H6:L6"/>
    <mergeCell ref="A196:B196"/>
    <mergeCell ref="A197:B197"/>
    <mergeCell ref="F199:G199"/>
    <mergeCell ref="C9:N9"/>
    <mergeCell ref="M6:P6"/>
    <mergeCell ref="C8:N8"/>
    <mergeCell ref="H199:I199"/>
    <mergeCell ref="A10:B10"/>
    <mergeCell ref="C10:I10"/>
    <mergeCell ref="J10:M10"/>
    <mergeCell ref="A11:B11"/>
    <mergeCell ref="A12:B12"/>
    <mergeCell ref="A13:B13"/>
    <mergeCell ref="A194:B19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1.1</vt:lpstr>
      <vt:lpstr>1.1- Attainment</vt:lpstr>
      <vt:lpstr>1.2</vt:lpstr>
      <vt:lpstr>1.2-Attainment</vt:lpstr>
      <vt:lpstr>1.3</vt:lpstr>
      <vt:lpstr>1.3-Attainment</vt:lpstr>
      <vt:lpstr>1.4</vt:lpstr>
      <vt:lpstr>1.4-Attainment</vt:lpstr>
      <vt:lpstr>1.5</vt:lpstr>
      <vt:lpstr>1.5-Attainment</vt:lpstr>
      <vt:lpstr>1.6</vt:lpstr>
      <vt:lpstr>1.6-Attainment</vt:lpstr>
      <vt:lpstr>1.7</vt:lpstr>
      <vt:lpstr>1.7-Attainment</vt:lpstr>
      <vt:lpstr>Final Attainment Level</vt:lpstr>
      <vt:lpstr>CO Attainment for all Subjects</vt:lpstr>
      <vt:lpstr>'1.6'!Print_Area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prabhakaran.anjali@gmail.com</dc:creator>
  <cp:lastModifiedBy>RVIM</cp:lastModifiedBy>
  <cp:lastPrinted>2021-03-14T07:44:35Z</cp:lastPrinted>
  <dcterms:created xsi:type="dcterms:W3CDTF">2017-09-09T14:50:20Z</dcterms:created>
  <dcterms:modified xsi:type="dcterms:W3CDTF">2022-02-22T10:15:34Z</dcterms:modified>
</cp:coreProperties>
</file>