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VIM\Desktop\CO-PO\2019-21\"/>
    </mc:Choice>
  </mc:AlternateContent>
  <bookViews>
    <workbookView xWindow="-120" yWindow="-120" windowWidth="15600" windowHeight="11160" firstSheet="24" activeTab="27"/>
  </bookViews>
  <sheets>
    <sheet name="3.1" sheetId="9" r:id="rId1"/>
    <sheet name="3.1- Attainment" sheetId="10" r:id="rId2"/>
    <sheet name="3.2.1" sheetId="26" r:id="rId3"/>
    <sheet name="3.2.1 - Attainment" sheetId="27" r:id="rId4"/>
    <sheet name="3.2.2" sheetId="28" r:id="rId5"/>
    <sheet name="3.2.2 - Attainment" sheetId="29" r:id="rId6"/>
    <sheet name="3.2.3" sheetId="30" r:id="rId7"/>
    <sheet name="3.2.3 - Attainment" sheetId="31" r:id="rId8"/>
    <sheet name="3.3.1" sheetId="32" r:id="rId9"/>
    <sheet name="3.3.1 - Attainment" sheetId="33" r:id="rId10"/>
    <sheet name="3.3.2" sheetId="34" r:id="rId11"/>
    <sheet name="3.3.2 - Attainment" sheetId="35" r:id="rId12"/>
    <sheet name="3.3.3" sheetId="36" r:id="rId13"/>
    <sheet name="3.3.3 - Attainemnt" sheetId="37" r:id="rId14"/>
    <sheet name="3.4.1" sheetId="38" r:id="rId15"/>
    <sheet name="3.4.1 - Attainment" sheetId="39" r:id="rId16"/>
    <sheet name="3.4.2" sheetId="40" r:id="rId17"/>
    <sheet name="3.4.2 - Attainment" sheetId="41" r:id="rId18"/>
    <sheet name="3.4.3" sheetId="42" r:id="rId19"/>
    <sheet name="3.4.3 - Attainment" sheetId="43" r:id="rId20"/>
    <sheet name="3.8" sheetId="45" r:id="rId21"/>
    <sheet name="3.8- Attainment" sheetId="46" r:id="rId22"/>
    <sheet name="3.7.2" sheetId="47" r:id="rId23"/>
    <sheet name="3.7.2-Attainment" sheetId="48" r:id="rId24"/>
    <sheet name="3.7.3" sheetId="49" r:id="rId25"/>
    <sheet name="3.7.3- Attainment" sheetId="50" r:id="rId26"/>
    <sheet name="Final Attainment Level" sheetId="22" r:id="rId27"/>
    <sheet name="CO Attainment for all Subjects" sheetId="23" r:id="rId28"/>
  </sheets>
  <definedNames>
    <definedName name="_xlnm.Print_Titles" localSheetId="27">'CO Attainment for all Subjects'!$1:$5</definedName>
  </definedNames>
  <calcPr calcId="162913"/>
</workbook>
</file>

<file path=xl/calcChain.xml><?xml version="1.0" encoding="utf-8"?>
<calcChain xmlns="http://schemas.openxmlformats.org/spreadsheetml/2006/main">
  <c r="A94" i="23" l="1"/>
  <c r="B95" i="23"/>
  <c r="C95" i="23"/>
  <c r="D95" i="23"/>
  <c r="E95" i="23"/>
  <c r="F95" i="23"/>
  <c r="B96" i="23"/>
  <c r="C96" i="23"/>
  <c r="D96" i="23"/>
  <c r="E96" i="23"/>
  <c r="F96" i="23"/>
  <c r="B97" i="23"/>
  <c r="C97" i="23"/>
  <c r="D97" i="23"/>
  <c r="E97" i="23"/>
  <c r="F97" i="23"/>
  <c r="B98" i="23"/>
  <c r="C98" i="23"/>
  <c r="D98" i="23"/>
  <c r="E98" i="23"/>
  <c r="F98" i="23"/>
  <c r="B99" i="23"/>
  <c r="C99" i="23"/>
  <c r="D99" i="23"/>
  <c r="E99" i="23"/>
  <c r="F99" i="23"/>
  <c r="B100" i="23"/>
  <c r="C100" i="23"/>
  <c r="D100" i="23"/>
  <c r="E100" i="23"/>
  <c r="F100" i="23"/>
  <c r="C94" i="23"/>
  <c r="D94" i="23"/>
  <c r="E94" i="23"/>
  <c r="A86" i="23"/>
  <c r="B87" i="23"/>
  <c r="C87" i="23"/>
  <c r="D87" i="23"/>
  <c r="E87" i="23"/>
  <c r="F87" i="23"/>
  <c r="B88" i="23"/>
  <c r="C88" i="23"/>
  <c r="D88" i="23"/>
  <c r="E88" i="23"/>
  <c r="F88" i="23"/>
  <c r="B89" i="23"/>
  <c r="C89" i="23"/>
  <c r="D89" i="23"/>
  <c r="E89" i="23"/>
  <c r="F89" i="23"/>
  <c r="B90" i="23"/>
  <c r="C90" i="23"/>
  <c r="D90" i="23"/>
  <c r="E90" i="23"/>
  <c r="F90" i="23"/>
  <c r="B91" i="23"/>
  <c r="C91" i="23"/>
  <c r="D91" i="23"/>
  <c r="E91" i="23"/>
  <c r="F91" i="23"/>
  <c r="B92" i="23"/>
  <c r="C92" i="23"/>
  <c r="D92" i="23"/>
  <c r="E92" i="23"/>
  <c r="F92" i="23"/>
  <c r="C86" i="23"/>
  <c r="E86" i="23"/>
  <c r="A30" i="23"/>
  <c r="C18" i="22"/>
  <c r="D18" i="22"/>
  <c r="E18" i="22"/>
  <c r="F18" i="22"/>
  <c r="G18" i="22"/>
  <c r="H18" i="22"/>
  <c r="I18" i="22"/>
  <c r="J18" i="22"/>
  <c r="K18" i="22"/>
  <c r="L18" i="22"/>
  <c r="B18" i="22"/>
  <c r="A18" i="22"/>
  <c r="C17" i="22"/>
  <c r="D17" i="22"/>
  <c r="E17" i="22"/>
  <c r="F17" i="22"/>
  <c r="G17" i="22"/>
  <c r="H17" i="22"/>
  <c r="I17" i="22"/>
  <c r="J17" i="22"/>
  <c r="K17" i="22"/>
  <c r="L17" i="22"/>
  <c r="B17" i="22"/>
  <c r="A17" i="22"/>
  <c r="D6" i="43"/>
  <c r="E6" i="43"/>
  <c r="F6" i="43"/>
  <c r="G6" i="43"/>
  <c r="D7" i="43"/>
  <c r="E7" i="43"/>
  <c r="F7" i="43"/>
  <c r="G7" i="43"/>
  <c r="D8" i="43"/>
  <c r="E8" i="43"/>
  <c r="F8" i="43"/>
  <c r="G8" i="43"/>
  <c r="D9" i="43"/>
  <c r="E9" i="43"/>
  <c r="F9" i="43"/>
  <c r="G9" i="43"/>
  <c r="E5" i="43"/>
  <c r="F5" i="43"/>
  <c r="G5" i="43"/>
  <c r="D5" i="43"/>
  <c r="D6" i="46"/>
  <c r="E6" i="46"/>
  <c r="D7" i="46"/>
  <c r="E7" i="46"/>
  <c r="D8" i="46"/>
  <c r="E8" i="46"/>
  <c r="E5" i="46"/>
  <c r="D5" i="46"/>
  <c r="O89" i="49" l="1"/>
  <c r="O90" i="49" s="1"/>
  <c r="O91" i="49" s="1"/>
  <c r="N89" i="49"/>
  <c r="K89" i="49"/>
  <c r="J89" i="49"/>
  <c r="G89" i="49"/>
  <c r="F89" i="49"/>
  <c r="F90" i="49" s="1"/>
  <c r="C89" i="49"/>
  <c r="O88" i="49"/>
  <c r="N88" i="49"/>
  <c r="M88" i="49"/>
  <c r="L88" i="49"/>
  <c r="K88" i="49"/>
  <c r="J88" i="49"/>
  <c r="I88" i="49"/>
  <c r="H88" i="49"/>
  <c r="G88" i="49"/>
  <c r="F88" i="49"/>
  <c r="E88" i="49"/>
  <c r="D88" i="49"/>
  <c r="C88" i="49"/>
  <c r="P87" i="49"/>
  <c r="P86" i="49"/>
  <c r="P85" i="49"/>
  <c r="P84" i="49"/>
  <c r="P83" i="49"/>
  <c r="P82" i="49"/>
  <c r="P81" i="49"/>
  <c r="P80" i="49"/>
  <c r="P79" i="49"/>
  <c r="P78" i="49"/>
  <c r="P77" i="49"/>
  <c r="P76" i="49"/>
  <c r="P75" i="49"/>
  <c r="P74" i="49"/>
  <c r="P73" i="49"/>
  <c r="P72" i="49"/>
  <c r="P71" i="49"/>
  <c r="P70" i="49"/>
  <c r="P69" i="49"/>
  <c r="P68" i="49"/>
  <c r="P67" i="49"/>
  <c r="P66" i="49"/>
  <c r="P65" i="49"/>
  <c r="P64" i="49"/>
  <c r="P63" i="49"/>
  <c r="P62" i="49"/>
  <c r="P61" i="49"/>
  <c r="P60" i="49"/>
  <c r="P59" i="49"/>
  <c r="P58" i="49"/>
  <c r="P57" i="49"/>
  <c r="P56" i="49"/>
  <c r="P55" i="49"/>
  <c r="P54" i="49"/>
  <c r="P53" i="49"/>
  <c r="P52" i="49"/>
  <c r="P51" i="49"/>
  <c r="P50" i="49"/>
  <c r="P49" i="49"/>
  <c r="P48" i="49"/>
  <c r="P47" i="49"/>
  <c r="P46" i="49"/>
  <c r="P45" i="49"/>
  <c r="P44" i="49"/>
  <c r="P43" i="49"/>
  <c r="P42" i="49"/>
  <c r="P41" i="49"/>
  <c r="P40" i="49"/>
  <c r="P39" i="49"/>
  <c r="P38" i="49"/>
  <c r="P37" i="49"/>
  <c r="P36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O14" i="49"/>
  <c r="N14" i="49"/>
  <c r="M14" i="49"/>
  <c r="M89" i="49" s="1"/>
  <c r="M90" i="49" s="1"/>
  <c r="L14" i="49"/>
  <c r="L89" i="49" s="1"/>
  <c r="K14" i="49"/>
  <c r="J14" i="49"/>
  <c r="I14" i="49"/>
  <c r="I89" i="49" s="1"/>
  <c r="I90" i="49" s="1"/>
  <c r="I91" i="49" s="1"/>
  <c r="H14" i="49"/>
  <c r="H89" i="49" s="1"/>
  <c r="G14" i="49"/>
  <c r="F14" i="49"/>
  <c r="E14" i="49"/>
  <c r="E89" i="49" s="1"/>
  <c r="E90" i="49" s="1"/>
  <c r="E91" i="49" s="1"/>
  <c r="D14" i="49"/>
  <c r="D89" i="49" s="1"/>
  <c r="C14" i="49"/>
  <c r="L89" i="47"/>
  <c r="H89" i="47"/>
  <c r="G89" i="47"/>
  <c r="C89" i="47"/>
  <c r="O88" i="47"/>
  <c r="N88" i="47"/>
  <c r="M88" i="47"/>
  <c r="L88" i="47"/>
  <c r="K88" i="47"/>
  <c r="J88" i="47"/>
  <c r="I88" i="47"/>
  <c r="H88" i="47"/>
  <c r="G88" i="47"/>
  <c r="F88" i="47"/>
  <c r="E88" i="47"/>
  <c r="D88" i="47"/>
  <c r="C88" i="47"/>
  <c r="P87" i="47"/>
  <c r="P86" i="47"/>
  <c r="P85" i="47"/>
  <c r="P84" i="47"/>
  <c r="P83" i="47"/>
  <c r="P82" i="47"/>
  <c r="P81" i="47"/>
  <c r="P80" i="47"/>
  <c r="P79" i="47"/>
  <c r="P78" i="47"/>
  <c r="P77" i="47"/>
  <c r="P76" i="47"/>
  <c r="P75" i="47"/>
  <c r="P74" i="47"/>
  <c r="P73" i="47"/>
  <c r="P72" i="47"/>
  <c r="P71" i="47"/>
  <c r="P70" i="47"/>
  <c r="P69" i="47"/>
  <c r="P68" i="47"/>
  <c r="P67" i="47"/>
  <c r="P66" i="47"/>
  <c r="P65" i="47"/>
  <c r="P64" i="47"/>
  <c r="P63" i="47"/>
  <c r="P62" i="47"/>
  <c r="P61" i="47"/>
  <c r="P60" i="47"/>
  <c r="P59" i="47"/>
  <c r="P58" i="47"/>
  <c r="P57" i="47"/>
  <c r="P56" i="47"/>
  <c r="P55" i="47"/>
  <c r="P54" i="47"/>
  <c r="P53" i="47"/>
  <c r="P52" i="47"/>
  <c r="P51" i="47"/>
  <c r="P50" i="47"/>
  <c r="P49" i="47"/>
  <c r="P48" i="47"/>
  <c r="P47" i="47"/>
  <c r="P46" i="47"/>
  <c r="P45" i="47"/>
  <c r="P44" i="47"/>
  <c r="P43" i="47"/>
  <c r="P42" i="47"/>
  <c r="P41" i="47"/>
  <c r="P40" i="47"/>
  <c r="P39" i="47"/>
  <c r="P38" i="47"/>
  <c r="P37" i="47"/>
  <c r="P36" i="47"/>
  <c r="P35" i="47"/>
  <c r="P34" i="47"/>
  <c r="P33" i="47"/>
  <c r="P32" i="47"/>
  <c r="P31" i="47"/>
  <c r="P30" i="47"/>
  <c r="P29" i="47"/>
  <c r="P28" i="47"/>
  <c r="P27" i="47"/>
  <c r="P26" i="47"/>
  <c r="P25" i="47"/>
  <c r="P24" i="47"/>
  <c r="P23" i="47"/>
  <c r="P22" i="47"/>
  <c r="P21" i="47"/>
  <c r="P20" i="47"/>
  <c r="P19" i="47"/>
  <c r="P18" i="47"/>
  <c r="P17" i="47"/>
  <c r="P16" i="47"/>
  <c r="P15" i="47"/>
  <c r="O14" i="47"/>
  <c r="O89" i="47" s="1"/>
  <c r="O90" i="47" s="1"/>
  <c r="O91" i="47" s="1"/>
  <c r="N14" i="47"/>
  <c r="N89" i="47" s="1"/>
  <c r="N90" i="47" s="1"/>
  <c r="N91" i="47" s="1"/>
  <c r="M14" i="47"/>
  <c r="M89" i="47" s="1"/>
  <c r="L14" i="47"/>
  <c r="K14" i="47"/>
  <c r="K89" i="47" s="1"/>
  <c r="K90" i="47" s="1"/>
  <c r="K91" i="47" s="1"/>
  <c r="J14" i="47"/>
  <c r="J89" i="47" s="1"/>
  <c r="J90" i="47" s="1"/>
  <c r="J91" i="47" s="1"/>
  <c r="I14" i="47"/>
  <c r="I89" i="47" s="1"/>
  <c r="H14" i="47"/>
  <c r="G14" i="47"/>
  <c r="F14" i="47"/>
  <c r="F89" i="47" s="1"/>
  <c r="F90" i="47" s="1"/>
  <c r="E14" i="47"/>
  <c r="E89" i="47" s="1"/>
  <c r="E90" i="47" s="1"/>
  <c r="E91" i="47" s="1"/>
  <c r="D14" i="47"/>
  <c r="D89" i="47" s="1"/>
  <c r="C14" i="47"/>
  <c r="C90" i="49" l="1"/>
  <c r="K90" i="49"/>
  <c r="K91" i="49" s="1"/>
  <c r="N90" i="49"/>
  <c r="N91" i="49" s="1"/>
  <c r="D90" i="49"/>
  <c r="D91" i="49" s="1"/>
  <c r="H90" i="49"/>
  <c r="L90" i="49"/>
  <c r="L91" i="49" s="1"/>
  <c r="G90" i="49"/>
  <c r="G91" i="49" s="1"/>
  <c r="J90" i="49"/>
  <c r="J91" i="49" s="1"/>
  <c r="H98" i="49"/>
  <c r="D8" i="50" s="1"/>
  <c r="H91" i="49"/>
  <c r="H95" i="49"/>
  <c r="D5" i="50" s="1"/>
  <c r="M91" i="49"/>
  <c r="C91" i="49"/>
  <c r="H97" i="49"/>
  <c r="D7" i="50" s="1"/>
  <c r="F91" i="49"/>
  <c r="M90" i="47"/>
  <c r="I90" i="47"/>
  <c r="I91" i="47" s="1"/>
  <c r="D90" i="47"/>
  <c r="D91" i="47" s="1"/>
  <c r="L90" i="47"/>
  <c r="L91" i="47" s="1"/>
  <c r="H90" i="47"/>
  <c r="H91" i="47" s="1"/>
  <c r="G90" i="47"/>
  <c r="G91" i="47" s="1"/>
  <c r="C90" i="47"/>
  <c r="C91" i="47" s="1"/>
  <c r="F91" i="47"/>
  <c r="H97" i="47"/>
  <c r="D7" i="48" s="1"/>
  <c r="H98" i="47"/>
  <c r="D8" i="48" s="1"/>
  <c r="M91" i="47"/>
  <c r="H95" i="47"/>
  <c r="D5" i="48" s="1"/>
  <c r="H96" i="49" l="1"/>
  <c r="D6" i="50" s="1"/>
  <c r="H99" i="49"/>
  <c r="D9" i="50" s="1"/>
  <c r="I98" i="49"/>
  <c r="E8" i="50" s="1"/>
  <c r="J98" i="49"/>
  <c r="I97" i="49"/>
  <c r="E7" i="50" s="1"/>
  <c r="J97" i="49"/>
  <c r="I95" i="49"/>
  <c r="E5" i="50" s="1"/>
  <c r="J95" i="49"/>
  <c r="H96" i="47"/>
  <c r="D6" i="48" s="1"/>
  <c r="H99" i="47"/>
  <c r="D9" i="48" s="1"/>
  <c r="J96" i="47"/>
  <c r="I96" i="47"/>
  <c r="E6" i="48" s="1"/>
  <c r="J98" i="47"/>
  <c r="I98" i="47"/>
  <c r="E8" i="48" s="1"/>
  <c r="J95" i="47"/>
  <c r="I95" i="47"/>
  <c r="E5" i="48" s="1"/>
  <c r="J97" i="47"/>
  <c r="I97" i="47"/>
  <c r="E7" i="48" s="1"/>
  <c r="I96" i="49" l="1"/>
  <c r="E6" i="50" s="1"/>
  <c r="I99" i="49"/>
  <c r="E9" i="50" s="1"/>
  <c r="J96" i="49"/>
  <c r="K96" i="49" s="1"/>
  <c r="G6" i="50" s="1"/>
  <c r="J99" i="49"/>
  <c r="K99" i="49"/>
  <c r="G9" i="50" s="1"/>
  <c r="F9" i="50"/>
  <c r="B28" i="50" s="1"/>
  <c r="K95" i="49"/>
  <c r="G5" i="50" s="1"/>
  <c r="F5" i="50"/>
  <c r="B24" i="50" s="1"/>
  <c r="K97" i="49"/>
  <c r="G7" i="50" s="1"/>
  <c r="F7" i="50"/>
  <c r="B26" i="50" s="1"/>
  <c r="K98" i="49"/>
  <c r="G8" i="50" s="1"/>
  <c r="F8" i="50"/>
  <c r="B27" i="50" s="1"/>
  <c r="I99" i="47"/>
  <c r="E9" i="48" s="1"/>
  <c r="J99" i="47"/>
  <c r="K99" i="47"/>
  <c r="G9" i="48" s="1"/>
  <c r="F9" i="48"/>
  <c r="B28" i="48" s="1"/>
  <c r="K97" i="47"/>
  <c r="G7" i="48" s="1"/>
  <c r="F7" i="48"/>
  <c r="B26" i="48" s="1"/>
  <c r="K95" i="47"/>
  <c r="G5" i="48" s="1"/>
  <c r="F5" i="48"/>
  <c r="B24" i="48" s="1"/>
  <c r="K96" i="47"/>
  <c r="G6" i="48" s="1"/>
  <c r="F6" i="48"/>
  <c r="B25" i="48" s="1"/>
  <c r="K98" i="47"/>
  <c r="G8" i="48" s="1"/>
  <c r="F8" i="48"/>
  <c r="B27" i="48" s="1"/>
  <c r="F6" i="50" l="1"/>
  <c r="B25" i="50" s="1"/>
  <c r="J25" i="50" s="1"/>
  <c r="L26" i="50"/>
  <c r="E26" i="50"/>
  <c r="J26" i="50"/>
  <c r="H26" i="50"/>
  <c r="K26" i="50"/>
  <c r="F26" i="50"/>
  <c r="M26" i="50"/>
  <c r="D26" i="50"/>
  <c r="G26" i="50"/>
  <c r="I26" i="50"/>
  <c r="C26" i="50"/>
  <c r="H27" i="50"/>
  <c r="C27" i="50"/>
  <c r="I27" i="50"/>
  <c r="D27" i="50"/>
  <c r="M27" i="50"/>
  <c r="E27" i="50"/>
  <c r="L27" i="50"/>
  <c r="F27" i="50"/>
  <c r="K27" i="50"/>
  <c r="J27" i="50"/>
  <c r="G27" i="50"/>
  <c r="D24" i="50"/>
  <c r="D29" i="50" s="1"/>
  <c r="C24" i="50"/>
  <c r="C29" i="50" s="1"/>
  <c r="E24" i="50"/>
  <c r="E29" i="50" s="1"/>
  <c r="M24" i="50"/>
  <c r="M29" i="50" s="1"/>
  <c r="J24" i="50"/>
  <c r="J29" i="50" s="1"/>
  <c r="G24" i="50"/>
  <c r="G29" i="50" s="1"/>
  <c r="L24" i="50"/>
  <c r="L29" i="50" s="1"/>
  <c r="K24" i="50"/>
  <c r="K29" i="50" s="1"/>
  <c r="F24" i="50"/>
  <c r="F29" i="50" s="1"/>
  <c r="H24" i="50"/>
  <c r="H29" i="50" s="1"/>
  <c r="I24" i="50"/>
  <c r="I29" i="50" s="1"/>
  <c r="K25" i="50"/>
  <c r="L25" i="50"/>
  <c r="G25" i="50"/>
  <c r="F25" i="50"/>
  <c r="H25" i="50"/>
  <c r="C25" i="50"/>
  <c r="M25" i="50"/>
  <c r="I25" i="50"/>
  <c r="D28" i="50"/>
  <c r="C28" i="50"/>
  <c r="E28" i="50"/>
  <c r="M28" i="50"/>
  <c r="J28" i="50"/>
  <c r="G28" i="50"/>
  <c r="L28" i="50"/>
  <c r="K28" i="50"/>
  <c r="F28" i="50"/>
  <c r="H28" i="50"/>
  <c r="I28" i="50"/>
  <c r="H27" i="48"/>
  <c r="G27" i="48"/>
  <c r="F27" i="48"/>
  <c r="I27" i="48"/>
  <c r="E27" i="48"/>
  <c r="D27" i="48"/>
  <c r="C27" i="48"/>
  <c r="M27" i="48"/>
  <c r="L27" i="48"/>
  <c r="K27" i="48"/>
  <c r="J27" i="48"/>
  <c r="H24" i="48"/>
  <c r="H29" i="48" s="1"/>
  <c r="G24" i="48"/>
  <c r="G29" i="48" s="1"/>
  <c r="M24" i="48"/>
  <c r="M29" i="48" s="1"/>
  <c r="I24" i="48"/>
  <c r="I29" i="48" s="1"/>
  <c r="J24" i="48"/>
  <c r="J29" i="48" s="1"/>
  <c r="D24" i="48"/>
  <c r="D29" i="48" s="1"/>
  <c r="C24" i="48"/>
  <c r="C29" i="48" s="1"/>
  <c r="E24" i="48"/>
  <c r="E29" i="48" s="1"/>
  <c r="L24" i="48"/>
  <c r="L29" i="48" s="1"/>
  <c r="K24" i="48"/>
  <c r="K29" i="48" s="1"/>
  <c r="F24" i="48"/>
  <c r="F29" i="48" s="1"/>
  <c r="M28" i="48"/>
  <c r="J28" i="48"/>
  <c r="H28" i="48"/>
  <c r="G28" i="48"/>
  <c r="I28" i="48"/>
  <c r="L28" i="48"/>
  <c r="K28" i="48"/>
  <c r="F28" i="48"/>
  <c r="D28" i="48"/>
  <c r="C28" i="48"/>
  <c r="E28" i="48"/>
  <c r="L25" i="48"/>
  <c r="E25" i="48"/>
  <c r="J25" i="48"/>
  <c r="D25" i="48"/>
  <c r="G25" i="48"/>
  <c r="I25" i="48"/>
  <c r="H25" i="48"/>
  <c r="K25" i="48"/>
  <c r="F25" i="48"/>
  <c r="M25" i="48"/>
  <c r="C25" i="48"/>
  <c r="D26" i="48"/>
  <c r="C26" i="48"/>
  <c r="E26" i="48"/>
  <c r="L26" i="48"/>
  <c r="K26" i="48"/>
  <c r="F26" i="48"/>
  <c r="I26" i="48"/>
  <c r="J26" i="48"/>
  <c r="H26" i="48"/>
  <c r="G26" i="48"/>
  <c r="M26" i="48"/>
  <c r="D25" i="50" l="1"/>
  <c r="E25" i="50"/>
  <c r="P16" i="42" l="1"/>
  <c r="P17" i="42"/>
  <c r="P18" i="42"/>
  <c r="P19" i="42"/>
  <c r="P20" i="42"/>
  <c r="P21" i="42"/>
  <c r="P22" i="42"/>
  <c r="P23" i="42"/>
  <c r="P24" i="42"/>
  <c r="P25" i="42"/>
  <c r="P26" i="42"/>
  <c r="P27" i="42"/>
  <c r="P28" i="42"/>
  <c r="P29" i="42"/>
  <c r="P30" i="42"/>
  <c r="P31" i="42"/>
  <c r="P32" i="42"/>
  <c r="P33" i="42"/>
  <c r="P15" i="42"/>
  <c r="P16" i="40" l="1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38" i="40"/>
  <c r="P39" i="40"/>
  <c r="P40" i="40"/>
  <c r="P41" i="40"/>
  <c r="P42" i="40"/>
  <c r="P43" i="40"/>
  <c r="P44" i="40"/>
  <c r="P45" i="40"/>
  <c r="P46" i="40"/>
  <c r="P47" i="40"/>
  <c r="P48" i="40"/>
  <c r="P49" i="40"/>
  <c r="P50" i="40"/>
  <c r="P51" i="40"/>
  <c r="P52" i="40"/>
  <c r="P53" i="40"/>
  <c r="P54" i="40"/>
  <c r="P55" i="40"/>
  <c r="P56" i="40"/>
  <c r="P57" i="40"/>
  <c r="P58" i="40"/>
  <c r="P59" i="40"/>
  <c r="P60" i="40"/>
  <c r="P61" i="40"/>
  <c r="P62" i="40"/>
  <c r="P63" i="40"/>
  <c r="P64" i="40"/>
  <c r="P65" i="40"/>
  <c r="P66" i="40"/>
  <c r="P67" i="40"/>
  <c r="P68" i="40"/>
  <c r="P69" i="40"/>
  <c r="P70" i="40"/>
  <c r="P71" i="40"/>
  <c r="P72" i="40"/>
  <c r="P73" i="40"/>
  <c r="P74" i="40"/>
  <c r="P75" i="40"/>
  <c r="P76" i="40"/>
  <c r="P77" i="40"/>
  <c r="P78" i="40"/>
  <c r="P79" i="40"/>
  <c r="P80" i="40"/>
  <c r="P81" i="40"/>
  <c r="P82" i="40"/>
  <c r="P83" i="40"/>
  <c r="P84" i="40"/>
  <c r="P85" i="40"/>
  <c r="P86" i="40"/>
  <c r="P87" i="40"/>
  <c r="P88" i="40"/>
  <c r="P89" i="40"/>
  <c r="P90" i="40"/>
  <c r="P91" i="40"/>
  <c r="P16" i="38" l="1"/>
  <c r="P17" i="38"/>
  <c r="P18" i="38"/>
  <c r="P19" i="38"/>
  <c r="P20" i="38"/>
  <c r="P21" i="38"/>
  <c r="P22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41" i="38"/>
  <c r="P42" i="38"/>
  <c r="P43" i="38"/>
  <c r="P44" i="38"/>
  <c r="P45" i="38"/>
  <c r="P46" i="38"/>
  <c r="P47" i="38"/>
  <c r="P48" i="38"/>
  <c r="P49" i="38"/>
  <c r="P50" i="38"/>
  <c r="P51" i="38"/>
  <c r="P52" i="38"/>
  <c r="P53" i="38"/>
  <c r="P54" i="38"/>
  <c r="P55" i="38"/>
  <c r="P56" i="38"/>
  <c r="P57" i="38"/>
  <c r="P58" i="38"/>
  <c r="P59" i="38"/>
  <c r="P60" i="38"/>
  <c r="P61" i="38"/>
  <c r="P62" i="38"/>
  <c r="P63" i="38"/>
  <c r="P64" i="38"/>
  <c r="P65" i="38"/>
  <c r="P66" i="38"/>
  <c r="P67" i="38"/>
  <c r="P68" i="38"/>
  <c r="P69" i="38"/>
  <c r="P70" i="38"/>
  <c r="P71" i="38"/>
  <c r="P72" i="38"/>
  <c r="P73" i="38"/>
  <c r="P74" i="38"/>
  <c r="P75" i="38"/>
  <c r="P76" i="38"/>
  <c r="P77" i="38"/>
  <c r="P78" i="38"/>
  <c r="P79" i="38"/>
  <c r="P80" i="38"/>
  <c r="P81" i="38"/>
  <c r="P82" i="38"/>
  <c r="P83" i="38"/>
  <c r="P84" i="38"/>
  <c r="P85" i="38"/>
  <c r="P86" i="38"/>
  <c r="P87" i="38"/>
  <c r="P88" i="38"/>
  <c r="P89" i="38"/>
  <c r="P90" i="38"/>
  <c r="P91" i="38"/>
  <c r="P15" i="38"/>
  <c r="C114" i="34" l="1"/>
  <c r="D114" i="34"/>
  <c r="E114" i="34"/>
  <c r="F114" i="34"/>
  <c r="G114" i="34"/>
  <c r="H114" i="34"/>
  <c r="I114" i="34"/>
  <c r="J114" i="34"/>
  <c r="K114" i="34"/>
  <c r="L114" i="34"/>
  <c r="M114" i="34"/>
  <c r="N114" i="34"/>
  <c r="O114" i="34"/>
  <c r="P24" i="34"/>
  <c r="P25" i="34"/>
  <c r="P26" i="34"/>
  <c r="P27" i="34"/>
  <c r="P28" i="34"/>
  <c r="P29" i="34"/>
  <c r="P30" i="34"/>
  <c r="P31" i="34"/>
  <c r="P32" i="34"/>
  <c r="P33" i="34"/>
  <c r="P34" i="34"/>
  <c r="P35" i="34"/>
  <c r="P36" i="34"/>
  <c r="P37" i="34"/>
  <c r="P38" i="34"/>
  <c r="P39" i="34"/>
  <c r="P40" i="34"/>
  <c r="P41" i="34"/>
  <c r="P42" i="34"/>
  <c r="P43" i="34"/>
  <c r="P44" i="34"/>
  <c r="P45" i="34"/>
  <c r="P46" i="34"/>
  <c r="P47" i="34"/>
  <c r="P48" i="34"/>
  <c r="P49" i="34"/>
  <c r="P50" i="34"/>
  <c r="P51" i="34"/>
  <c r="P52" i="34"/>
  <c r="P53" i="34"/>
  <c r="P54" i="34"/>
  <c r="P55" i="34"/>
  <c r="P56" i="34"/>
  <c r="P57" i="34"/>
  <c r="P58" i="34"/>
  <c r="P59" i="34"/>
  <c r="P60" i="34"/>
  <c r="P61" i="34"/>
  <c r="P62" i="34"/>
  <c r="P63" i="34"/>
  <c r="P64" i="34"/>
  <c r="P65" i="34"/>
  <c r="P66" i="34"/>
  <c r="P67" i="34"/>
  <c r="P68" i="34"/>
  <c r="P69" i="34"/>
  <c r="P70" i="34"/>
  <c r="P71" i="34"/>
  <c r="P72" i="34"/>
  <c r="P73" i="34"/>
  <c r="P74" i="34"/>
  <c r="P75" i="34"/>
  <c r="P76" i="34"/>
  <c r="P77" i="34"/>
  <c r="P40" i="36"/>
  <c r="P41" i="36"/>
  <c r="P42" i="36"/>
  <c r="P43" i="36"/>
  <c r="P44" i="36"/>
  <c r="P45" i="36"/>
  <c r="P46" i="36"/>
  <c r="P47" i="36"/>
  <c r="P48" i="36"/>
  <c r="P49" i="36"/>
  <c r="P50" i="36"/>
  <c r="P51" i="36"/>
  <c r="P52" i="36"/>
  <c r="P53" i="36"/>
  <c r="P54" i="36"/>
  <c r="P55" i="36"/>
  <c r="P56" i="36"/>
  <c r="P57" i="36"/>
  <c r="P58" i="36"/>
  <c r="P59" i="36"/>
  <c r="P60" i="36"/>
  <c r="P61" i="36"/>
  <c r="P62" i="36"/>
  <c r="P63" i="36"/>
  <c r="P64" i="36"/>
  <c r="P65" i="36"/>
  <c r="P66" i="36"/>
  <c r="P67" i="36"/>
  <c r="P68" i="36"/>
  <c r="P69" i="36"/>
  <c r="P70" i="36"/>
  <c r="P71" i="36"/>
  <c r="P72" i="36"/>
  <c r="P73" i="36"/>
  <c r="P74" i="36"/>
  <c r="P16" i="45" l="1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/>
  <c r="P48" i="45"/>
  <c r="P49" i="45"/>
  <c r="P50" i="45"/>
  <c r="P51" i="45"/>
  <c r="P52" i="45"/>
  <c r="P53" i="45"/>
  <c r="P54" i="45"/>
  <c r="P55" i="45"/>
  <c r="P56" i="45"/>
  <c r="P57" i="45"/>
  <c r="P58" i="45"/>
  <c r="P59" i="45"/>
  <c r="P60" i="45"/>
  <c r="P61" i="45"/>
  <c r="P62" i="45"/>
  <c r="P63" i="45"/>
  <c r="P64" i="45"/>
  <c r="P65" i="45"/>
  <c r="P66" i="45"/>
  <c r="P67" i="45"/>
  <c r="P68" i="45"/>
  <c r="P69" i="45"/>
  <c r="P70" i="45"/>
  <c r="P71" i="45"/>
  <c r="P72" i="45"/>
  <c r="P73" i="45"/>
  <c r="P74" i="45"/>
  <c r="P75" i="45"/>
  <c r="P76" i="45"/>
  <c r="P77" i="45"/>
  <c r="P78" i="45"/>
  <c r="P79" i="45"/>
  <c r="P80" i="45"/>
  <c r="P81" i="45"/>
  <c r="P82" i="45"/>
  <c r="P83" i="45"/>
  <c r="P84" i="45"/>
  <c r="P85" i="45"/>
  <c r="P86" i="45"/>
  <c r="P87" i="45"/>
  <c r="P88" i="45"/>
  <c r="P89" i="45"/>
  <c r="P90" i="45"/>
  <c r="P91" i="45"/>
  <c r="P92" i="45"/>
  <c r="P93" i="45"/>
  <c r="P94" i="45"/>
  <c r="P95" i="45"/>
  <c r="P96" i="45"/>
  <c r="P97" i="45"/>
  <c r="P98" i="45"/>
  <c r="P99" i="45"/>
  <c r="P100" i="45"/>
  <c r="P101" i="45"/>
  <c r="P102" i="45"/>
  <c r="P103" i="45"/>
  <c r="P104" i="45"/>
  <c r="P105" i="45"/>
  <c r="P106" i="45"/>
  <c r="P107" i="45"/>
  <c r="P108" i="45"/>
  <c r="P109" i="45"/>
  <c r="P110" i="45"/>
  <c r="P111" i="45"/>
  <c r="P112" i="45"/>
  <c r="P113" i="45"/>
  <c r="P114" i="45"/>
  <c r="P115" i="45"/>
  <c r="P116" i="45"/>
  <c r="P117" i="45"/>
  <c r="P118" i="45"/>
  <c r="P119" i="45"/>
  <c r="P120" i="45"/>
  <c r="P121" i="45"/>
  <c r="P122" i="45"/>
  <c r="P123" i="45"/>
  <c r="P124" i="45"/>
  <c r="P125" i="45"/>
  <c r="P126" i="45"/>
  <c r="P127" i="45"/>
  <c r="P128" i="45"/>
  <c r="P129" i="45"/>
  <c r="P130" i="45"/>
  <c r="P131" i="45"/>
  <c r="P132" i="45"/>
  <c r="P133" i="45"/>
  <c r="P134" i="45"/>
  <c r="P135" i="45"/>
  <c r="P136" i="45"/>
  <c r="P137" i="45"/>
  <c r="P138" i="45"/>
  <c r="P139" i="45"/>
  <c r="P140" i="45"/>
  <c r="P141" i="45"/>
  <c r="P142" i="45"/>
  <c r="P143" i="45"/>
  <c r="P144" i="45"/>
  <c r="P145" i="45"/>
  <c r="P146" i="45"/>
  <c r="P147" i="45"/>
  <c r="P148" i="45"/>
  <c r="P149" i="45"/>
  <c r="P150" i="45"/>
  <c r="P151" i="45"/>
  <c r="P152" i="45"/>
  <c r="P153" i="45"/>
  <c r="P154" i="45"/>
  <c r="P155" i="45"/>
  <c r="P156" i="45"/>
  <c r="P157" i="45"/>
  <c r="P158" i="45"/>
  <c r="P159" i="45"/>
  <c r="P160" i="45"/>
  <c r="P161" i="45"/>
  <c r="P162" i="45"/>
  <c r="P163" i="45"/>
  <c r="P164" i="45"/>
  <c r="P165" i="45"/>
  <c r="P166" i="45"/>
  <c r="P167" i="45"/>
  <c r="P168" i="45"/>
  <c r="P169" i="45"/>
  <c r="P170" i="45"/>
  <c r="P171" i="45"/>
  <c r="P172" i="45"/>
  <c r="P173" i="45"/>
  <c r="P174" i="45"/>
  <c r="P175" i="45"/>
  <c r="P176" i="45"/>
  <c r="P177" i="45"/>
  <c r="P178" i="45"/>
  <c r="P179" i="45"/>
  <c r="P180" i="45"/>
  <c r="P181" i="45"/>
  <c r="P182" i="45"/>
  <c r="P183" i="45"/>
  <c r="P184" i="45"/>
  <c r="P185" i="45"/>
  <c r="P186" i="45"/>
  <c r="P187" i="45"/>
  <c r="P188" i="45"/>
  <c r="P189" i="45"/>
  <c r="P190" i="45"/>
  <c r="P191" i="45"/>
  <c r="P15" i="45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6" i="9"/>
  <c r="P15" i="9"/>
  <c r="P113" i="36"/>
  <c r="P112" i="36"/>
  <c r="P111" i="36"/>
  <c r="P106" i="36"/>
  <c r="P105" i="36"/>
  <c r="P104" i="36"/>
  <c r="P103" i="36"/>
  <c r="P102" i="36"/>
  <c r="P101" i="36"/>
  <c r="P100" i="36"/>
  <c r="P99" i="36"/>
  <c r="P98" i="36"/>
  <c r="P97" i="36"/>
  <c r="P96" i="36"/>
  <c r="P95" i="36"/>
  <c r="P94" i="36"/>
  <c r="P93" i="36"/>
  <c r="P92" i="36"/>
  <c r="P91" i="36"/>
  <c r="P90" i="36"/>
  <c r="P89" i="36"/>
  <c r="P88" i="36"/>
  <c r="P87" i="36"/>
  <c r="P86" i="36"/>
  <c r="P85" i="36"/>
  <c r="P84" i="36"/>
  <c r="P83" i="36"/>
  <c r="P82" i="36"/>
  <c r="P81" i="36"/>
  <c r="P80" i="36"/>
  <c r="P79" i="36"/>
  <c r="P78" i="36"/>
  <c r="P77" i="36"/>
  <c r="P76" i="36"/>
  <c r="P75" i="36"/>
  <c r="P39" i="36"/>
  <c r="P38" i="36"/>
  <c r="P37" i="36"/>
  <c r="P36" i="36"/>
  <c r="P35" i="36"/>
  <c r="P34" i="36"/>
  <c r="P33" i="36"/>
  <c r="P32" i="36"/>
  <c r="P31" i="36"/>
  <c r="P30" i="36"/>
  <c r="P29" i="36"/>
  <c r="P28" i="36"/>
  <c r="P27" i="36"/>
  <c r="P26" i="36"/>
  <c r="P25" i="36"/>
  <c r="P23" i="36"/>
  <c r="P21" i="36"/>
  <c r="P20" i="36"/>
  <c r="P19" i="36"/>
  <c r="P18" i="36"/>
  <c r="P17" i="36"/>
  <c r="P16" i="36"/>
  <c r="P113" i="34"/>
  <c r="P112" i="34"/>
  <c r="P110" i="34"/>
  <c r="P109" i="34"/>
  <c r="P108" i="34"/>
  <c r="P107" i="34"/>
  <c r="P106" i="34"/>
  <c r="P105" i="34"/>
  <c r="P104" i="34"/>
  <c r="P103" i="34"/>
  <c r="P102" i="34"/>
  <c r="P101" i="34"/>
  <c r="P100" i="34"/>
  <c r="P99" i="34"/>
  <c r="P98" i="34"/>
  <c r="P97" i="34"/>
  <c r="P96" i="34"/>
  <c r="P95" i="34"/>
  <c r="P93" i="34"/>
  <c r="P92" i="34"/>
  <c r="P91" i="34"/>
  <c r="P90" i="34"/>
  <c r="P89" i="34"/>
  <c r="P88" i="34"/>
  <c r="P87" i="34"/>
  <c r="P86" i="34"/>
  <c r="P85" i="34"/>
  <c r="P84" i="34"/>
  <c r="P83" i="34"/>
  <c r="P82" i="34"/>
  <c r="P80" i="34"/>
  <c r="P79" i="34"/>
  <c r="P78" i="34" l="1"/>
  <c r="P23" i="34"/>
  <c r="P22" i="34"/>
  <c r="P21" i="34"/>
  <c r="P20" i="34"/>
  <c r="P19" i="34"/>
  <c r="P17" i="34"/>
  <c r="P16" i="34"/>
  <c r="P16" i="32"/>
  <c r="P17" i="32"/>
  <c r="P18" i="32"/>
  <c r="P19" i="32"/>
  <c r="P20" i="32"/>
  <c r="P21" i="32"/>
  <c r="P22" i="32"/>
  <c r="P23" i="32"/>
  <c r="P24" i="32"/>
  <c r="P25" i="32"/>
  <c r="P26" i="32"/>
  <c r="P27" i="32"/>
  <c r="P28" i="32"/>
  <c r="P29" i="32"/>
  <c r="P30" i="32"/>
  <c r="P31" i="32"/>
  <c r="P32" i="32"/>
  <c r="P33" i="32"/>
  <c r="P34" i="32"/>
  <c r="P35" i="32"/>
  <c r="P36" i="32"/>
  <c r="P37" i="32"/>
  <c r="P38" i="32"/>
  <c r="P39" i="32"/>
  <c r="P40" i="32"/>
  <c r="P41" i="32"/>
  <c r="P42" i="32"/>
  <c r="P43" i="32"/>
  <c r="P44" i="32"/>
  <c r="P45" i="32"/>
  <c r="P46" i="32"/>
  <c r="P47" i="32"/>
  <c r="P48" i="32"/>
  <c r="P49" i="32"/>
  <c r="P50" i="32"/>
  <c r="P51" i="32"/>
  <c r="P52" i="32"/>
  <c r="P53" i="32"/>
  <c r="P54" i="32"/>
  <c r="P55" i="32"/>
  <c r="P56" i="32"/>
  <c r="P57" i="32"/>
  <c r="P58" i="32"/>
  <c r="P59" i="32"/>
  <c r="P60" i="32"/>
  <c r="P61" i="32"/>
  <c r="P62" i="32"/>
  <c r="P63" i="32"/>
  <c r="P64" i="32"/>
  <c r="P65" i="32"/>
  <c r="P66" i="32"/>
  <c r="P67" i="32"/>
  <c r="P68" i="32"/>
  <c r="P118" i="30"/>
  <c r="P117" i="30"/>
  <c r="P116" i="30"/>
  <c r="P115" i="30"/>
  <c r="P114" i="30"/>
  <c r="P113" i="30"/>
  <c r="P112" i="30"/>
  <c r="P111" i="30"/>
  <c r="P110" i="30"/>
  <c r="P109" i="30"/>
  <c r="P108" i="30"/>
  <c r="P107" i="30"/>
  <c r="P106" i="30"/>
  <c r="P105" i="30"/>
  <c r="P104" i="30"/>
  <c r="P103" i="30"/>
  <c r="P102" i="30"/>
  <c r="P101" i="30"/>
  <c r="P100" i="30"/>
  <c r="P99" i="30"/>
  <c r="P98" i="30"/>
  <c r="P97" i="30"/>
  <c r="P96" i="30"/>
  <c r="P95" i="30"/>
  <c r="P94" i="30"/>
  <c r="P93" i="30"/>
  <c r="P92" i="30"/>
  <c r="P91" i="30"/>
  <c r="P90" i="30"/>
  <c r="P89" i="30"/>
  <c r="P88" i="30"/>
  <c r="P87" i="30"/>
  <c r="P86" i="30"/>
  <c r="P85" i="30"/>
  <c r="P84" i="30"/>
  <c r="P83" i="30"/>
  <c r="P82" i="30"/>
  <c r="P81" i="30"/>
  <c r="P80" i="30"/>
  <c r="P79" i="30"/>
  <c r="P78" i="30"/>
  <c r="P77" i="30"/>
  <c r="P76" i="30"/>
  <c r="P75" i="30"/>
  <c r="P74" i="30"/>
  <c r="P72" i="30"/>
  <c r="P71" i="30"/>
  <c r="P70" i="30"/>
  <c r="P69" i="30"/>
  <c r="P68" i="30"/>
  <c r="P67" i="30"/>
  <c r="P66" i="30"/>
  <c r="P65" i="30"/>
  <c r="P63" i="30"/>
  <c r="P62" i="30"/>
  <c r="P61" i="30"/>
  <c r="P60" i="30"/>
  <c r="P59" i="30"/>
  <c r="P58" i="30"/>
  <c r="P57" i="30"/>
  <c r="P56" i="30"/>
  <c r="P54" i="30"/>
  <c r="P53" i="30"/>
  <c r="P52" i="30"/>
  <c r="P51" i="30"/>
  <c r="P50" i="30"/>
  <c r="P49" i="30"/>
  <c r="P48" i="30"/>
  <c r="P47" i="30"/>
  <c r="P46" i="30"/>
  <c r="P45" i="30"/>
  <c r="P44" i="30"/>
  <c r="P43" i="30"/>
  <c r="P42" i="30"/>
  <c r="P41" i="30"/>
  <c r="P40" i="30"/>
  <c r="P39" i="30"/>
  <c r="P38" i="30"/>
  <c r="P36" i="30"/>
  <c r="P35" i="30"/>
  <c r="P34" i="30"/>
  <c r="P33" i="30"/>
  <c r="P32" i="30"/>
  <c r="P30" i="30"/>
  <c r="P29" i="30"/>
  <c r="P28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18" i="28"/>
  <c r="P117" i="28"/>
  <c r="P116" i="28"/>
  <c r="P115" i="28"/>
  <c r="P114" i="28"/>
  <c r="P113" i="28"/>
  <c r="P112" i="28"/>
  <c r="P111" i="28"/>
  <c r="P110" i="28"/>
  <c r="P109" i="28"/>
  <c r="P108" i="28"/>
  <c r="P107" i="28"/>
  <c r="P105" i="28"/>
  <c r="P104" i="28"/>
  <c r="P103" i="28"/>
  <c r="P102" i="28"/>
  <c r="P101" i="28"/>
  <c r="P99" i="28"/>
  <c r="P98" i="28"/>
  <c r="P97" i="28"/>
  <c r="P96" i="28"/>
  <c r="P95" i="28"/>
  <c r="P94" i="28"/>
  <c r="P93" i="28"/>
  <c r="P92" i="28"/>
  <c r="P91" i="28"/>
  <c r="P90" i="28"/>
  <c r="P89" i="28"/>
  <c r="P88" i="28"/>
  <c r="P87" i="28"/>
  <c r="P86" i="28"/>
  <c r="P85" i="28"/>
  <c r="P84" i="28"/>
  <c r="P82" i="28"/>
  <c r="P81" i="28"/>
  <c r="P80" i="28"/>
  <c r="P79" i="28"/>
  <c r="P78" i="28"/>
  <c r="P77" i="28"/>
  <c r="P76" i="28"/>
  <c r="P75" i="28"/>
  <c r="P74" i="28"/>
  <c r="P73" i="28"/>
  <c r="P72" i="28"/>
  <c r="P71" i="28"/>
  <c r="P70" i="28"/>
  <c r="P68" i="28"/>
  <c r="P69" i="28"/>
  <c r="P67" i="28"/>
  <c r="P66" i="28"/>
  <c r="P65" i="28"/>
  <c r="P64" i="28"/>
  <c r="P63" i="28"/>
  <c r="P62" i="28"/>
  <c r="P61" i="28"/>
  <c r="P59" i="28"/>
  <c r="P58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1" i="28"/>
  <c r="P20" i="28"/>
  <c r="P19" i="28"/>
  <c r="P18" i="28"/>
  <c r="P17" i="28"/>
  <c r="P16" i="28"/>
  <c r="P15" i="28"/>
  <c r="P118" i="26"/>
  <c r="P117" i="26"/>
  <c r="P116" i="26"/>
  <c r="P114" i="26"/>
  <c r="P113" i="26"/>
  <c r="P112" i="26"/>
  <c r="P111" i="26"/>
  <c r="P110" i="26"/>
  <c r="P109" i="26"/>
  <c r="P108" i="26"/>
  <c r="P107" i="26"/>
  <c r="P106" i="26"/>
  <c r="P105" i="26"/>
  <c r="P104" i="26"/>
  <c r="P103" i="26"/>
  <c r="P102" i="26"/>
  <c r="P101" i="26"/>
  <c r="P100" i="26"/>
  <c r="P99" i="26"/>
  <c r="P98" i="26"/>
  <c r="P97" i="26"/>
  <c r="P96" i="26"/>
  <c r="P95" i="26"/>
  <c r="P94" i="26"/>
  <c r="P93" i="26"/>
  <c r="P92" i="26"/>
  <c r="P91" i="26"/>
  <c r="P90" i="26"/>
  <c r="P89" i="26"/>
  <c r="P88" i="26"/>
  <c r="P87" i="26"/>
  <c r="P86" i="26"/>
  <c r="P85" i="26"/>
  <c r="P84" i="26"/>
  <c r="P83" i="26"/>
  <c r="P82" i="26"/>
  <c r="P81" i="26"/>
  <c r="P80" i="26"/>
  <c r="P79" i="26"/>
  <c r="P78" i="26"/>
  <c r="P76" i="26"/>
  <c r="P75" i="26"/>
  <c r="P74" i="26"/>
  <c r="P73" i="26"/>
  <c r="P72" i="26"/>
  <c r="P71" i="26"/>
  <c r="P70" i="26"/>
  <c r="P69" i="26"/>
  <c r="P68" i="26"/>
  <c r="P67" i="26"/>
  <c r="P66" i="26"/>
  <c r="P65" i="26"/>
  <c r="P64" i="26"/>
  <c r="P63" i="26"/>
  <c r="P62" i="26"/>
  <c r="P61" i="26"/>
  <c r="P60" i="26"/>
  <c r="P59" i="26"/>
  <c r="P57" i="26"/>
  <c r="P56" i="26"/>
  <c r="P55" i="26"/>
  <c r="P54" i="26"/>
  <c r="P53" i="26"/>
  <c r="P52" i="26"/>
  <c r="P51" i="26"/>
  <c r="P50" i="26"/>
  <c r="P49" i="26"/>
  <c r="P48" i="26"/>
  <c r="P47" i="26"/>
  <c r="P46" i="26"/>
  <c r="P45" i="26"/>
  <c r="P43" i="26"/>
  <c r="P42" i="26"/>
  <c r="P41" i="26"/>
  <c r="P40" i="26"/>
  <c r="P39" i="26"/>
  <c r="P38" i="26"/>
  <c r="P37" i="26"/>
  <c r="P36" i="26"/>
  <c r="P34" i="26"/>
  <c r="P33" i="26"/>
  <c r="P32" i="26"/>
  <c r="P31" i="26"/>
  <c r="P30" i="26"/>
  <c r="P29" i="26"/>
  <c r="P28" i="26"/>
  <c r="P27" i="26"/>
  <c r="P25" i="26"/>
  <c r="P24" i="26"/>
  <c r="P23" i="26"/>
  <c r="P22" i="26"/>
  <c r="P21" i="26"/>
  <c r="P20" i="26"/>
  <c r="P19" i="26"/>
  <c r="P18" i="26"/>
  <c r="P16" i="26"/>
  <c r="P15" i="26"/>
  <c r="P15" i="36"/>
  <c r="P15" i="34"/>
  <c r="P15" i="32"/>
  <c r="P15" i="40"/>
  <c r="C34" i="42"/>
  <c r="D34" i="42"/>
  <c r="E34" i="42"/>
  <c r="F34" i="42"/>
  <c r="G34" i="42"/>
  <c r="H34" i="42"/>
  <c r="I34" i="42"/>
  <c r="J34" i="42"/>
  <c r="K34" i="42"/>
  <c r="L34" i="42"/>
  <c r="M34" i="42"/>
  <c r="N34" i="42"/>
  <c r="P22" i="36"/>
  <c r="P24" i="36"/>
  <c r="P18" i="34"/>
  <c r="P81" i="34"/>
  <c r="P94" i="34"/>
  <c r="P111" i="34"/>
  <c r="P27" i="30"/>
  <c r="P31" i="30"/>
  <c r="P37" i="30"/>
  <c r="P55" i="30"/>
  <c r="P64" i="30"/>
  <c r="P73" i="30"/>
  <c r="C119" i="28"/>
  <c r="D119" i="28"/>
  <c r="E119" i="28"/>
  <c r="F119" i="28"/>
  <c r="G119" i="28"/>
  <c r="H119" i="28"/>
  <c r="I119" i="28"/>
  <c r="J119" i="28"/>
  <c r="K119" i="28"/>
  <c r="L119" i="28"/>
  <c r="M119" i="28"/>
  <c r="N119" i="28"/>
  <c r="P22" i="28"/>
  <c r="P60" i="28"/>
  <c r="P83" i="28"/>
  <c r="P100" i="28"/>
  <c r="P106" i="28"/>
  <c r="P17" i="26"/>
  <c r="P26" i="26"/>
  <c r="P35" i="26"/>
  <c r="P44" i="26"/>
  <c r="P58" i="26"/>
  <c r="P77" i="26"/>
  <c r="P115" i="26"/>
  <c r="B104" i="23" l="1"/>
  <c r="B105" i="23"/>
  <c r="B106" i="23"/>
  <c r="B107" i="23"/>
  <c r="C103" i="23"/>
  <c r="D103" i="23"/>
  <c r="E103" i="23"/>
  <c r="F103" i="23"/>
  <c r="B103" i="23"/>
  <c r="A102" i="23"/>
  <c r="B80" i="23"/>
  <c r="B81" i="23"/>
  <c r="B82" i="23"/>
  <c r="B83" i="23"/>
  <c r="B84" i="23"/>
  <c r="C79" i="23"/>
  <c r="D79" i="23"/>
  <c r="E79" i="23"/>
  <c r="F79" i="23"/>
  <c r="B79" i="23"/>
  <c r="A78" i="23"/>
  <c r="A19" i="22"/>
  <c r="A16" i="22"/>
  <c r="A15" i="22"/>
  <c r="A14" i="22"/>
  <c r="A13" i="22"/>
  <c r="A12" i="22"/>
  <c r="A11" i="22"/>
  <c r="A10" i="22"/>
  <c r="A9" i="22"/>
  <c r="A8" i="22"/>
  <c r="A7" i="22"/>
  <c r="O192" i="45" l="1"/>
  <c r="N192" i="45"/>
  <c r="M192" i="45"/>
  <c r="L192" i="45"/>
  <c r="K192" i="45"/>
  <c r="J192" i="45"/>
  <c r="I192" i="45"/>
  <c r="H192" i="45"/>
  <c r="G192" i="45"/>
  <c r="F192" i="45"/>
  <c r="E192" i="45"/>
  <c r="D192" i="45"/>
  <c r="C192" i="45"/>
  <c r="O14" i="45"/>
  <c r="O193" i="45" s="1"/>
  <c r="O194" i="45" s="1"/>
  <c r="O195" i="45" s="1"/>
  <c r="N14" i="45"/>
  <c r="N193" i="45" s="1"/>
  <c r="N194" i="45" s="1"/>
  <c r="N195" i="45" s="1"/>
  <c r="M14" i="45"/>
  <c r="M193" i="45" s="1"/>
  <c r="L14" i="45"/>
  <c r="L193" i="45" s="1"/>
  <c r="K14" i="45"/>
  <c r="K193" i="45" s="1"/>
  <c r="K194" i="45" s="1"/>
  <c r="K195" i="45" s="1"/>
  <c r="J14" i="45"/>
  <c r="J193" i="45" s="1"/>
  <c r="J194" i="45" s="1"/>
  <c r="J195" i="45" s="1"/>
  <c r="I14" i="45"/>
  <c r="I193" i="45" s="1"/>
  <c r="H14" i="45"/>
  <c r="H193" i="45" s="1"/>
  <c r="G14" i="45"/>
  <c r="G193" i="45" s="1"/>
  <c r="G194" i="45" s="1"/>
  <c r="F14" i="45"/>
  <c r="F193" i="45" s="1"/>
  <c r="F194" i="45" s="1"/>
  <c r="F195" i="45" s="1"/>
  <c r="E14" i="45"/>
  <c r="E193" i="45" s="1"/>
  <c r="E194" i="45" s="1"/>
  <c r="D14" i="45"/>
  <c r="D193" i="45" s="1"/>
  <c r="C14" i="45"/>
  <c r="C193" i="45" s="1"/>
  <c r="C194" i="45" s="1"/>
  <c r="O34" i="42"/>
  <c r="O14" i="42"/>
  <c r="O35" i="42" s="1"/>
  <c r="N14" i="42"/>
  <c r="N35" i="42" s="1"/>
  <c r="N36" i="42" s="1"/>
  <c r="N37" i="42" s="1"/>
  <c r="M14" i="42"/>
  <c r="M35" i="42" s="1"/>
  <c r="M36" i="42" s="1"/>
  <c r="L14" i="42"/>
  <c r="L35" i="42" s="1"/>
  <c r="L36" i="42" s="1"/>
  <c r="L37" i="42" s="1"/>
  <c r="K14" i="42"/>
  <c r="K35" i="42" s="1"/>
  <c r="K36" i="42" s="1"/>
  <c r="K37" i="42" s="1"/>
  <c r="J14" i="42"/>
  <c r="J35" i="42" s="1"/>
  <c r="J36" i="42" s="1"/>
  <c r="J37" i="42" s="1"/>
  <c r="I14" i="42"/>
  <c r="I35" i="42" s="1"/>
  <c r="I36" i="42" s="1"/>
  <c r="I37" i="42" s="1"/>
  <c r="H14" i="42"/>
  <c r="H35" i="42" s="1"/>
  <c r="H36" i="42" s="1"/>
  <c r="G14" i="42"/>
  <c r="G35" i="42" s="1"/>
  <c r="G36" i="42" s="1"/>
  <c r="G37" i="42" s="1"/>
  <c r="F14" i="42"/>
  <c r="F35" i="42" s="1"/>
  <c r="F36" i="42" s="1"/>
  <c r="E14" i="42"/>
  <c r="E35" i="42" s="1"/>
  <c r="E36" i="42" s="1"/>
  <c r="E37" i="42" s="1"/>
  <c r="D14" i="42"/>
  <c r="D35" i="42" s="1"/>
  <c r="D36" i="42" s="1"/>
  <c r="C14" i="42"/>
  <c r="C35" i="42" s="1"/>
  <c r="C36" i="42" s="1"/>
  <c r="D194" i="45" l="1"/>
  <c r="H194" i="45"/>
  <c r="H195" i="45" s="1"/>
  <c r="L194" i="45"/>
  <c r="L195" i="45" s="1"/>
  <c r="O36" i="42"/>
  <c r="O37" i="42" s="1"/>
  <c r="I194" i="45"/>
  <c r="I195" i="45" s="1"/>
  <c r="M194" i="45"/>
  <c r="M195" i="45" s="1"/>
  <c r="C195" i="45"/>
  <c r="H201" i="45"/>
  <c r="G195" i="45"/>
  <c r="H200" i="45"/>
  <c r="D195" i="45"/>
  <c r="E195" i="45"/>
  <c r="H202" i="45"/>
  <c r="F37" i="42"/>
  <c r="H43" i="42"/>
  <c r="H44" i="42"/>
  <c r="H37" i="42"/>
  <c r="M37" i="42"/>
  <c r="H41" i="42"/>
  <c r="C37" i="42"/>
  <c r="H45" i="42"/>
  <c r="H42" i="42"/>
  <c r="D37" i="42"/>
  <c r="H199" i="45" l="1"/>
  <c r="J199" i="45" s="1"/>
  <c r="J202" i="45"/>
  <c r="I202" i="45"/>
  <c r="J201" i="45"/>
  <c r="I201" i="45"/>
  <c r="J200" i="45"/>
  <c r="I200" i="45"/>
  <c r="J45" i="42"/>
  <c r="K45" i="42" s="1"/>
  <c r="I45" i="42"/>
  <c r="J44" i="42"/>
  <c r="K44" i="42" s="1"/>
  <c r="I44" i="42"/>
  <c r="J41" i="42"/>
  <c r="K41" i="42" s="1"/>
  <c r="I41" i="42"/>
  <c r="J43" i="42"/>
  <c r="K43" i="42" s="1"/>
  <c r="I43" i="42"/>
  <c r="J42" i="42"/>
  <c r="K42" i="42" s="1"/>
  <c r="I42" i="42"/>
  <c r="A1" i="35"/>
  <c r="K201" i="45" l="1"/>
  <c r="G7" i="46" s="1"/>
  <c r="F7" i="46"/>
  <c r="K200" i="45"/>
  <c r="G6" i="46" s="1"/>
  <c r="F6" i="46"/>
  <c r="K202" i="45"/>
  <c r="G8" i="46" s="1"/>
  <c r="F8" i="46"/>
  <c r="K199" i="45"/>
  <c r="G5" i="46" s="1"/>
  <c r="F5" i="46"/>
  <c r="I199" i="45"/>
  <c r="C70" i="23"/>
  <c r="E70" i="23"/>
  <c r="C71" i="23"/>
  <c r="D71" i="23"/>
  <c r="E71" i="23"/>
  <c r="F71" i="23"/>
  <c r="B71" i="23"/>
  <c r="B72" i="23"/>
  <c r="B73" i="23"/>
  <c r="B74" i="23"/>
  <c r="B75" i="23"/>
  <c r="B76" i="23"/>
  <c r="A70" i="23"/>
  <c r="C62" i="23"/>
  <c r="E62" i="23"/>
  <c r="C63" i="23"/>
  <c r="D63" i="23"/>
  <c r="E63" i="23"/>
  <c r="F63" i="23"/>
  <c r="B63" i="23"/>
  <c r="B64" i="23"/>
  <c r="B65" i="23"/>
  <c r="B66" i="23"/>
  <c r="B67" i="23"/>
  <c r="B68" i="23"/>
  <c r="A62" i="23"/>
  <c r="C54" i="23"/>
  <c r="E54" i="23"/>
  <c r="C55" i="23"/>
  <c r="D55" i="23"/>
  <c r="E55" i="23"/>
  <c r="F55" i="23"/>
  <c r="B55" i="23"/>
  <c r="B56" i="23"/>
  <c r="B57" i="23"/>
  <c r="B58" i="23"/>
  <c r="B59" i="23"/>
  <c r="B60" i="23"/>
  <c r="A54" i="23"/>
  <c r="C46" i="23"/>
  <c r="E46" i="23"/>
  <c r="C47" i="23"/>
  <c r="D47" i="23"/>
  <c r="E47" i="23"/>
  <c r="F47" i="23"/>
  <c r="B47" i="23"/>
  <c r="B48" i="23"/>
  <c r="B49" i="23"/>
  <c r="B50" i="23"/>
  <c r="B51" i="23"/>
  <c r="B52" i="23"/>
  <c r="C38" i="23"/>
  <c r="E38" i="23"/>
  <c r="C39" i="23"/>
  <c r="D39" i="23"/>
  <c r="E39" i="23"/>
  <c r="F39" i="23"/>
  <c r="B39" i="23"/>
  <c r="B40" i="23"/>
  <c r="B41" i="23"/>
  <c r="B42" i="23"/>
  <c r="B43" i="23"/>
  <c r="B44" i="23"/>
  <c r="A38" i="23"/>
  <c r="C30" i="23"/>
  <c r="E30" i="23"/>
  <c r="C31" i="23"/>
  <c r="D31" i="23"/>
  <c r="E31" i="23"/>
  <c r="F31" i="23"/>
  <c r="B36" i="23"/>
  <c r="B31" i="23"/>
  <c r="B32" i="23"/>
  <c r="B33" i="23"/>
  <c r="B34" i="23"/>
  <c r="B35" i="23"/>
  <c r="C23" i="23"/>
  <c r="E23" i="23"/>
  <c r="C24" i="23"/>
  <c r="D24" i="23"/>
  <c r="E24" i="23"/>
  <c r="F24" i="23"/>
  <c r="B24" i="23"/>
  <c r="B25" i="23"/>
  <c r="B26" i="23"/>
  <c r="B27" i="23"/>
  <c r="B28" i="23"/>
  <c r="A23" i="23"/>
  <c r="C15" i="23"/>
  <c r="E15" i="23"/>
  <c r="C16" i="23"/>
  <c r="D16" i="23"/>
  <c r="E16" i="23"/>
  <c r="F16" i="23"/>
  <c r="B21" i="23"/>
  <c r="B16" i="23"/>
  <c r="B17" i="23"/>
  <c r="B18" i="23"/>
  <c r="B19" i="23"/>
  <c r="B20" i="23"/>
  <c r="A15" i="23"/>
  <c r="C6" i="23"/>
  <c r="E6" i="23"/>
  <c r="C7" i="23"/>
  <c r="D7" i="23"/>
  <c r="E7" i="23"/>
  <c r="F7" i="23"/>
  <c r="B7" i="23"/>
  <c r="B8" i="23"/>
  <c r="B9" i="23"/>
  <c r="B10" i="23"/>
  <c r="B11" i="23"/>
  <c r="B12" i="23"/>
  <c r="C78" i="23" l="1"/>
  <c r="C102" i="23"/>
  <c r="E78" i="23"/>
  <c r="E102" i="23"/>
  <c r="O92" i="40"/>
  <c r="N92" i="40"/>
  <c r="M92" i="40"/>
  <c r="L92" i="40"/>
  <c r="K92" i="40"/>
  <c r="J92" i="40"/>
  <c r="I92" i="40"/>
  <c r="H92" i="40"/>
  <c r="G92" i="40"/>
  <c r="F92" i="40"/>
  <c r="E92" i="40"/>
  <c r="D92" i="40"/>
  <c r="C92" i="40"/>
  <c r="O14" i="40"/>
  <c r="O93" i="40" s="1"/>
  <c r="N14" i="40"/>
  <c r="N93" i="40" s="1"/>
  <c r="M14" i="40"/>
  <c r="M93" i="40" s="1"/>
  <c r="L14" i="40"/>
  <c r="L93" i="40" s="1"/>
  <c r="K14" i="40"/>
  <c r="K93" i="40" s="1"/>
  <c r="J14" i="40"/>
  <c r="J93" i="40" s="1"/>
  <c r="I14" i="40"/>
  <c r="I93" i="40" s="1"/>
  <c r="H14" i="40"/>
  <c r="H93" i="40" s="1"/>
  <c r="G14" i="40"/>
  <c r="G93" i="40" s="1"/>
  <c r="F14" i="40"/>
  <c r="F93" i="40" s="1"/>
  <c r="E14" i="40"/>
  <c r="E93" i="40" s="1"/>
  <c r="D14" i="40"/>
  <c r="D93" i="40" s="1"/>
  <c r="C14" i="40"/>
  <c r="C93" i="40" s="1"/>
  <c r="C94" i="40" l="1"/>
  <c r="C95" i="40" s="1"/>
  <c r="G94" i="40"/>
  <c r="K94" i="40"/>
  <c r="K95" i="40" s="1"/>
  <c r="F94" i="40"/>
  <c r="J94" i="40"/>
  <c r="J95" i="40" s="1"/>
  <c r="N94" i="40"/>
  <c r="N95" i="40" s="1"/>
  <c r="E94" i="40"/>
  <c r="E95" i="40" s="1"/>
  <c r="I94" i="40"/>
  <c r="I95" i="40" s="1"/>
  <c r="D94" i="40"/>
  <c r="D95" i="40" s="1"/>
  <c r="H94" i="40"/>
  <c r="H95" i="40" s="1"/>
  <c r="L94" i="40"/>
  <c r="L95" i="40" s="1"/>
  <c r="M94" i="40"/>
  <c r="M95" i="40" s="1"/>
  <c r="O94" i="40"/>
  <c r="O95" i="40" s="1"/>
  <c r="G95" i="40"/>
  <c r="H99" i="40" l="1"/>
  <c r="J99" i="40" s="1"/>
  <c r="H103" i="40"/>
  <c r="F95" i="40"/>
  <c r="H102" i="40"/>
  <c r="C83" i="23" s="1"/>
  <c r="H101" i="40"/>
  <c r="D7" i="41" s="1"/>
  <c r="C74" i="23" s="1"/>
  <c r="D9" i="41"/>
  <c r="C76" i="23" s="1"/>
  <c r="C84" i="23"/>
  <c r="C80" i="23"/>
  <c r="H100" i="40"/>
  <c r="I103" i="40"/>
  <c r="J103" i="40"/>
  <c r="I99" i="40"/>
  <c r="D5" i="41" l="1"/>
  <c r="C72" i="23" s="1"/>
  <c r="I101" i="40"/>
  <c r="D82" i="23" s="1"/>
  <c r="J102" i="40"/>
  <c r="E83" i="23" s="1"/>
  <c r="D8" i="41"/>
  <c r="C75" i="23" s="1"/>
  <c r="I102" i="40"/>
  <c r="D83" i="23" s="1"/>
  <c r="C82" i="23"/>
  <c r="J101" i="40"/>
  <c r="B26" i="43" s="1"/>
  <c r="D6" i="41"/>
  <c r="C73" i="23" s="1"/>
  <c r="C81" i="23"/>
  <c r="E5" i="41"/>
  <c r="D72" i="23" s="1"/>
  <c r="D80" i="23"/>
  <c r="B24" i="43"/>
  <c r="E80" i="23"/>
  <c r="B28" i="43"/>
  <c r="E84" i="23"/>
  <c r="E7" i="41"/>
  <c r="D74" i="23" s="1"/>
  <c r="E9" i="41"/>
  <c r="D76" i="23" s="1"/>
  <c r="D84" i="23"/>
  <c r="I100" i="40"/>
  <c r="J100" i="40"/>
  <c r="K100" i="40" s="1"/>
  <c r="K99" i="40"/>
  <c r="F5" i="41"/>
  <c r="K102" i="40"/>
  <c r="K103" i="40"/>
  <c r="F9" i="41"/>
  <c r="O92" i="38"/>
  <c r="N92" i="38"/>
  <c r="M92" i="38"/>
  <c r="L92" i="38"/>
  <c r="K92" i="38"/>
  <c r="J92" i="38"/>
  <c r="I92" i="38"/>
  <c r="H92" i="38"/>
  <c r="G92" i="38"/>
  <c r="F92" i="38"/>
  <c r="E92" i="38"/>
  <c r="D92" i="38"/>
  <c r="C92" i="38"/>
  <c r="O14" i="38"/>
  <c r="O93" i="38" s="1"/>
  <c r="N14" i="38"/>
  <c r="N93" i="38" s="1"/>
  <c r="M14" i="38"/>
  <c r="M93" i="38" s="1"/>
  <c r="L14" i="38"/>
  <c r="L93" i="38" s="1"/>
  <c r="K14" i="38"/>
  <c r="K93" i="38" s="1"/>
  <c r="J14" i="38"/>
  <c r="J93" i="38" s="1"/>
  <c r="I14" i="38"/>
  <c r="I93" i="38" s="1"/>
  <c r="H14" i="38"/>
  <c r="H93" i="38" s="1"/>
  <c r="H94" i="38" s="1"/>
  <c r="G14" i="38"/>
  <c r="G93" i="38" s="1"/>
  <c r="F14" i="38"/>
  <c r="F93" i="38" s="1"/>
  <c r="E14" i="38"/>
  <c r="E93" i="38" s="1"/>
  <c r="D14" i="38"/>
  <c r="D93" i="38" s="1"/>
  <c r="D94" i="38" s="1"/>
  <c r="C14" i="38"/>
  <c r="C93" i="38" s="1"/>
  <c r="C94" i="38" s="1"/>
  <c r="E8" i="41" l="1"/>
  <c r="D75" i="23" s="1"/>
  <c r="B27" i="43"/>
  <c r="M27" i="43" s="1"/>
  <c r="F8" i="41"/>
  <c r="E75" i="23" s="1"/>
  <c r="K101" i="40"/>
  <c r="F82" i="23" s="1"/>
  <c r="F7" i="41"/>
  <c r="E74" i="23" s="1"/>
  <c r="E82" i="23"/>
  <c r="L26" i="43"/>
  <c r="M26" i="43"/>
  <c r="F26" i="43"/>
  <c r="J26" i="43"/>
  <c r="G26" i="43"/>
  <c r="H26" i="43"/>
  <c r="I26" i="43"/>
  <c r="C26" i="43"/>
  <c r="D26" i="43"/>
  <c r="E26" i="43"/>
  <c r="K26" i="43"/>
  <c r="L28" i="43"/>
  <c r="M28" i="43"/>
  <c r="F28" i="43"/>
  <c r="J28" i="43"/>
  <c r="G28" i="43"/>
  <c r="H28" i="43"/>
  <c r="C28" i="43"/>
  <c r="D28" i="43"/>
  <c r="E28" i="43"/>
  <c r="I28" i="43"/>
  <c r="K28" i="43"/>
  <c r="L24" i="43"/>
  <c r="M24" i="43"/>
  <c r="F24" i="43"/>
  <c r="J24" i="43"/>
  <c r="G24" i="43"/>
  <c r="C24" i="43"/>
  <c r="H24" i="43"/>
  <c r="D24" i="43"/>
  <c r="E24" i="43"/>
  <c r="I24" i="43"/>
  <c r="K24" i="43"/>
  <c r="J27" i="43"/>
  <c r="C27" i="43"/>
  <c r="K27" i="43"/>
  <c r="G27" i="43"/>
  <c r="F94" i="38"/>
  <c r="I94" i="38"/>
  <c r="I95" i="38" s="1"/>
  <c r="G6" i="41"/>
  <c r="F73" i="23" s="1"/>
  <c r="F81" i="23"/>
  <c r="G5" i="41"/>
  <c r="F72" i="23" s="1"/>
  <c r="F80" i="23"/>
  <c r="G9" i="41"/>
  <c r="F76" i="23" s="1"/>
  <c r="F84" i="23"/>
  <c r="F6" i="41"/>
  <c r="E73" i="23" s="1"/>
  <c r="G8" i="41"/>
  <c r="F75" i="23" s="1"/>
  <c r="F83" i="23"/>
  <c r="E6" i="41"/>
  <c r="D73" i="23" s="1"/>
  <c r="D81" i="23"/>
  <c r="L94" i="38"/>
  <c r="L95" i="38" s="1"/>
  <c r="J94" i="38"/>
  <c r="J95" i="38" s="1"/>
  <c r="N94" i="38"/>
  <c r="N95" i="38" s="1"/>
  <c r="E94" i="38"/>
  <c r="E95" i="38" s="1"/>
  <c r="M94" i="38"/>
  <c r="H99" i="38" s="1"/>
  <c r="D5" i="39" s="1"/>
  <c r="C64" i="23" s="1"/>
  <c r="G94" i="38"/>
  <c r="G95" i="38" s="1"/>
  <c r="K94" i="38"/>
  <c r="K95" i="38" s="1"/>
  <c r="O94" i="38"/>
  <c r="O95" i="38" s="1"/>
  <c r="E76" i="23"/>
  <c r="B28" i="41"/>
  <c r="E72" i="23"/>
  <c r="B24" i="41"/>
  <c r="C95" i="38"/>
  <c r="H102" i="38"/>
  <c r="D8" i="39" s="1"/>
  <c r="C67" i="23" s="1"/>
  <c r="H95" i="38"/>
  <c r="H101" i="38"/>
  <c r="D7" i="39" s="1"/>
  <c r="C66" i="23" s="1"/>
  <c r="F95" i="38"/>
  <c r="D95" i="38"/>
  <c r="E27" i="43" l="1"/>
  <c r="F27" i="43"/>
  <c r="I27" i="43"/>
  <c r="L27" i="43"/>
  <c r="B27" i="41"/>
  <c r="H27" i="43"/>
  <c r="D27" i="43"/>
  <c r="G7" i="41"/>
  <c r="F74" i="23" s="1"/>
  <c r="B26" i="41"/>
  <c r="H26" i="41" s="1"/>
  <c r="D24" i="41"/>
  <c r="H24" i="41"/>
  <c r="L24" i="41"/>
  <c r="I24" i="41"/>
  <c r="E24" i="41"/>
  <c r="J24" i="41"/>
  <c r="K24" i="41"/>
  <c r="M24" i="41"/>
  <c r="C24" i="41"/>
  <c r="G24" i="41"/>
  <c r="F24" i="41"/>
  <c r="D26" i="41"/>
  <c r="L26" i="41"/>
  <c r="J26" i="41"/>
  <c r="C26" i="41"/>
  <c r="F26" i="41"/>
  <c r="K26" i="41"/>
  <c r="M26" i="41"/>
  <c r="I26" i="41"/>
  <c r="G26" i="41"/>
  <c r="D28" i="41"/>
  <c r="H28" i="41"/>
  <c r="L28" i="41"/>
  <c r="F28" i="41"/>
  <c r="K28" i="41"/>
  <c r="G28" i="41"/>
  <c r="M28" i="41"/>
  <c r="E28" i="41"/>
  <c r="C28" i="41"/>
  <c r="J28" i="41"/>
  <c r="I28" i="41"/>
  <c r="F27" i="41"/>
  <c r="J27" i="41"/>
  <c r="C27" i="41"/>
  <c r="E27" i="41"/>
  <c r="K27" i="41"/>
  <c r="G27" i="41"/>
  <c r="L27" i="41"/>
  <c r="M27" i="41"/>
  <c r="D27" i="41"/>
  <c r="H27" i="41"/>
  <c r="I27" i="41"/>
  <c r="B25" i="41"/>
  <c r="B25" i="43"/>
  <c r="E81" i="23"/>
  <c r="H100" i="38"/>
  <c r="D6" i="39" s="1"/>
  <c r="C65" i="23" s="1"/>
  <c r="H103" i="38"/>
  <c r="D9" i="39" s="1"/>
  <c r="C68" i="23" s="1"/>
  <c r="M95" i="38"/>
  <c r="I101" i="38"/>
  <c r="E7" i="39" s="1"/>
  <c r="D66" i="23" s="1"/>
  <c r="J101" i="38"/>
  <c r="I102" i="38"/>
  <c r="E8" i="39" s="1"/>
  <c r="D67" i="23" s="1"/>
  <c r="J102" i="38"/>
  <c r="I99" i="38"/>
  <c r="E5" i="39" s="1"/>
  <c r="D64" i="23" s="1"/>
  <c r="J99" i="38"/>
  <c r="E26" i="41" l="1"/>
  <c r="F25" i="41"/>
  <c r="J25" i="41"/>
  <c r="J29" i="41" s="1"/>
  <c r="I15" i="22" s="1"/>
  <c r="D25" i="41"/>
  <c r="I25" i="41"/>
  <c r="E25" i="41"/>
  <c r="K25" i="41"/>
  <c r="C25" i="41"/>
  <c r="L25" i="41"/>
  <c r="L29" i="41" s="1"/>
  <c r="K15" i="22" s="1"/>
  <c r="G25" i="41"/>
  <c r="H25" i="41"/>
  <c r="H29" i="41" s="1"/>
  <c r="G15" i="22" s="1"/>
  <c r="M25" i="41"/>
  <c r="M29" i="41" s="1"/>
  <c r="L15" i="22" s="1"/>
  <c r="L25" i="43"/>
  <c r="L29" i="43" s="1"/>
  <c r="K16" i="22" s="1"/>
  <c r="M25" i="43"/>
  <c r="M29" i="43" s="1"/>
  <c r="L16" i="22" s="1"/>
  <c r="F25" i="43"/>
  <c r="J25" i="43"/>
  <c r="D25" i="43"/>
  <c r="D29" i="43" s="1"/>
  <c r="C16" i="22" s="1"/>
  <c r="I25" i="43"/>
  <c r="E25" i="43"/>
  <c r="K25" i="43"/>
  <c r="K29" i="43" s="1"/>
  <c r="J16" i="22" s="1"/>
  <c r="G25" i="43"/>
  <c r="G29" i="43" s="1"/>
  <c r="F16" i="22" s="1"/>
  <c r="H25" i="43"/>
  <c r="C25" i="43"/>
  <c r="C29" i="43" s="1"/>
  <c r="B16" i="22" s="1"/>
  <c r="C29" i="41"/>
  <c r="B15" i="22" s="1"/>
  <c r="I29" i="41"/>
  <c r="H15" i="22" s="1"/>
  <c r="E29" i="41"/>
  <c r="D15" i="22" s="1"/>
  <c r="K29" i="41"/>
  <c r="J15" i="22" s="1"/>
  <c r="F29" i="41"/>
  <c r="E15" i="22" s="1"/>
  <c r="J103" i="38"/>
  <c r="K103" i="38" s="1"/>
  <c r="G9" i="39" s="1"/>
  <c r="F68" i="23" s="1"/>
  <c r="I103" i="38"/>
  <c r="E9" i="39" s="1"/>
  <c r="D68" i="23" s="1"/>
  <c r="J29" i="43"/>
  <c r="I16" i="22" s="1"/>
  <c r="I29" i="43"/>
  <c r="H16" i="22" s="1"/>
  <c r="F29" i="43"/>
  <c r="E16" i="22" s="1"/>
  <c r="E29" i="43"/>
  <c r="D16" i="22" s="1"/>
  <c r="H29" i="43"/>
  <c r="G16" i="22" s="1"/>
  <c r="I100" i="38"/>
  <c r="E6" i="39" s="1"/>
  <c r="D65" i="23" s="1"/>
  <c r="J100" i="38"/>
  <c r="K100" i="38" s="1"/>
  <c r="G6" i="39" s="1"/>
  <c r="F65" i="23" s="1"/>
  <c r="K99" i="38"/>
  <c r="G5" i="39" s="1"/>
  <c r="F64" i="23" s="1"/>
  <c r="F5" i="39"/>
  <c r="K102" i="38"/>
  <c r="G8" i="39" s="1"/>
  <c r="F67" i="23" s="1"/>
  <c r="F8" i="39"/>
  <c r="K101" i="38"/>
  <c r="G7" i="39" s="1"/>
  <c r="F66" i="23" s="1"/>
  <c r="F7" i="39"/>
  <c r="D29" i="41"/>
  <c r="C15" i="22" s="1"/>
  <c r="G29" i="41"/>
  <c r="F15" i="22" s="1"/>
  <c r="O114" i="36"/>
  <c r="N114" i="36"/>
  <c r="M114" i="36"/>
  <c r="L114" i="36"/>
  <c r="K114" i="36"/>
  <c r="J114" i="36"/>
  <c r="I114" i="36"/>
  <c r="H114" i="36"/>
  <c r="G114" i="36"/>
  <c r="F114" i="36"/>
  <c r="E114" i="36"/>
  <c r="D114" i="36"/>
  <c r="C114" i="36"/>
  <c r="O14" i="36"/>
  <c r="O115" i="36" s="1"/>
  <c r="N14" i="36"/>
  <c r="N115" i="36" s="1"/>
  <c r="M14" i="36"/>
  <c r="M115" i="36" s="1"/>
  <c r="L14" i="36"/>
  <c r="L115" i="36" s="1"/>
  <c r="K14" i="36"/>
  <c r="K115" i="36" s="1"/>
  <c r="K116" i="36" s="1"/>
  <c r="K117" i="36" s="1"/>
  <c r="J14" i="36"/>
  <c r="J115" i="36" s="1"/>
  <c r="I14" i="36"/>
  <c r="I115" i="36" s="1"/>
  <c r="H14" i="36"/>
  <c r="H115" i="36" s="1"/>
  <c r="G14" i="36"/>
  <c r="G115" i="36" s="1"/>
  <c r="G116" i="36" s="1"/>
  <c r="G117" i="36" s="1"/>
  <c r="F14" i="36"/>
  <c r="F115" i="36" s="1"/>
  <c r="E14" i="36"/>
  <c r="E115" i="36" s="1"/>
  <c r="D14" i="36"/>
  <c r="D115" i="36" s="1"/>
  <c r="C14" i="36"/>
  <c r="C115" i="36" s="1"/>
  <c r="C116" i="36" s="1"/>
  <c r="E116" i="36" l="1"/>
  <c r="M116" i="36"/>
  <c r="M117" i="36" s="1"/>
  <c r="F9" i="39"/>
  <c r="E68" i="23" s="1"/>
  <c r="H121" i="36"/>
  <c r="D5" i="37" s="1"/>
  <c r="C56" i="23" s="1"/>
  <c r="F6" i="39"/>
  <c r="E65" i="23" s="1"/>
  <c r="D116" i="36"/>
  <c r="H116" i="36"/>
  <c r="L116" i="36"/>
  <c r="L117" i="36" s="1"/>
  <c r="O116" i="36"/>
  <c r="O117" i="36" s="1"/>
  <c r="E66" i="23"/>
  <c r="B26" i="39"/>
  <c r="E64" i="23"/>
  <c r="B24" i="39"/>
  <c r="E67" i="23"/>
  <c r="B27" i="39"/>
  <c r="F116" i="36"/>
  <c r="J116" i="36"/>
  <c r="J117" i="36" s="1"/>
  <c r="N116" i="36"/>
  <c r="N117" i="36" s="1"/>
  <c r="I116" i="36"/>
  <c r="C117" i="36"/>
  <c r="E117" i="36"/>
  <c r="D24" i="39" l="1"/>
  <c r="H24" i="39"/>
  <c r="L24" i="39"/>
  <c r="F24" i="39"/>
  <c r="K24" i="39"/>
  <c r="C24" i="39"/>
  <c r="G24" i="39"/>
  <c r="M24" i="39"/>
  <c r="I24" i="39"/>
  <c r="E24" i="39"/>
  <c r="J24" i="39"/>
  <c r="H125" i="36"/>
  <c r="D9" i="37" s="1"/>
  <c r="C60" i="23" s="1"/>
  <c r="F27" i="39"/>
  <c r="J27" i="39"/>
  <c r="C27" i="39"/>
  <c r="H27" i="39"/>
  <c r="M27" i="39"/>
  <c r="D27" i="39"/>
  <c r="I27" i="39"/>
  <c r="K27" i="39"/>
  <c r="L27" i="39"/>
  <c r="G27" i="39"/>
  <c r="E27" i="39"/>
  <c r="D26" i="39"/>
  <c r="H26" i="39"/>
  <c r="L26" i="39"/>
  <c r="G26" i="39"/>
  <c r="M26" i="39"/>
  <c r="I26" i="39"/>
  <c r="J26" i="39"/>
  <c r="K26" i="39"/>
  <c r="E26" i="39"/>
  <c r="C26" i="39"/>
  <c r="F26" i="39"/>
  <c r="H117" i="36"/>
  <c r="H124" i="36"/>
  <c r="B28" i="39"/>
  <c r="H126" i="36"/>
  <c r="J126" i="36" s="1"/>
  <c r="F117" i="36"/>
  <c r="H122" i="36"/>
  <c r="D6" i="37" s="1"/>
  <c r="C57" i="23" s="1"/>
  <c r="D117" i="36"/>
  <c r="H123" i="36"/>
  <c r="D7" i="37" s="1"/>
  <c r="C58" i="23" s="1"/>
  <c r="B25" i="39"/>
  <c r="I117" i="36"/>
  <c r="I121" i="36"/>
  <c r="E5" i="37" s="1"/>
  <c r="D56" i="23" s="1"/>
  <c r="J121" i="36"/>
  <c r="J125" i="36" l="1"/>
  <c r="I125" i="36"/>
  <c r="E9" i="37" s="1"/>
  <c r="D60" i="23" s="1"/>
  <c r="F25" i="39"/>
  <c r="F29" i="39" s="1"/>
  <c r="E14" i="22" s="1"/>
  <c r="J25" i="39"/>
  <c r="G25" i="39"/>
  <c r="L25" i="39"/>
  <c r="H25" i="39"/>
  <c r="M25" i="39"/>
  <c r="M29" i="39" s="1"/>
  <c r="L14" i="22" s="1"/>
  <c r="I25" i="39"/>
  <c r="K25" i="39"/>
  <c r="E25" i="39"/>
  <c r="E29" i="39" s="1"/>
  <c r="D14" i="22" s="1"/>
  <c r="C25" i="39"/>
  <c r="C29" i="39" s="1"/>
  <c r="D25" i="39"/>
  <c r="D28" i="39"/>
  <c r="D29" i="39" s="1"/>
  <c r="C14" i="22" s="1"/>
  <c r="H28" i="39"/>
  <c r="H29" i="39" s="1"/>
  <c r="G14" i="22" s="1"/>
  <c r="L28" i="39"/>
  <c r="I28" i="39"/>
  <c r="I29" i="39" s="1"/>
  <c r="H14" i="22" s="1"/>
  <c r="E28" i="39"/>
  <c r="J28" i="39"/>
  <c r="C28" i="39"/>
  <c r="K28" i="39"/>
  <c r="M28" i="39"/>
  <c r="F28" i="39"/>
  <c r="G28" i="39"/>
  <c r="D10" i="37"/>
  <c r="I126" i="36"/>
  <c r="E10" i="37" s="1"/>
  <c r="I122" i="36"/>
  <c r="E6" i="37" s="1"/>
  <c r="D57" i="23" s="1"/>
  <c r="K126" i="36"/>
  <c r="G10" i="37" s="1"/>
  <c r="F10" i="37"/>
  <c r="B30" i="37" s="1"/>
  <c r="J123" i="36"/>
  <c r="K123" i="36" s="1"/>
  <c r="G7" i="37" s="1"/>
  <c r="F58" i="23" s="1"/>
  <c r="I123" i="36"/>
  <c r="E7" i="37" s="1"/>
  <c r="D58" i="23" s="1"/>
  <c r="J122" i="36"/>
  <c r="K122" i="36" s="1"/>
  <c r="G6" i="37" s="1"/>
  <c r="F57" i="23" s="1"/>
  <c r="K125" i="36"/>
  <c r="G9" i="37" s="1"/>
  <c r="F60" i="23" s="1"/>
  <c r="F9" i="37"/>
  <c r="K121" i="36"/>
  <c r="G5" i="37" s="1"/>
  <c r="F56" i="23" s="1"/>
  <c r="F5" i="37"/>
  <c r="I124" i="36"/>
  <c r="E8" i="37" s="1"/>
  <c r="D59" i="23" s="1"/>
  <c r="D8" i="37"/>
  <c r="C59" i="23" s="1"/>
  <c r="J124" i="36"/>
  <c r="F30" i="37" l="1"/>
  <c r="J30" i="37"/>
  <c r="G30" i="37"/>
  <c r="L30" i="37"/>
  <c r="H30" i="37"/>
  <c r="M30" i="37"/>
  <c r="I30" i="37"/>
  <c r="C30" i="37"/>
  <c r="E30" i="37"/>
  <c r="K30" i="37"/>
  <c r="D30" i="37"/>
  <c r="J29" i="39"/>
  <c r="I14" i="22" s="1"/>
  <c r="G29" i="39"/>
  <c r="F14" i="22" s="1"/>
  <c r="K29" i="39"/>
  <c r="J14" i="22" s="1"/>
  <c r="B14" i="22"/>
  <c r="L29" i="39"/>
  <c r="K14" i="22" s="1"/>
  <c r="F7" i="37"/>
  <c r="B27" i="37" s="1"/>
  <c r="F6" i="37"/>
  <c r="E57" i="23" s="1"/>
  <c r="E56" i="23"/>
  <c r="B25" i="37"/>
  <c r="K124" i="36"/>
  <c r="G8" i="37" s="1"/>
  <c r="F59" i="23" s="1"/>
  <c r="F8" i="37"/>
  <c r="E60" i="23"/>
  <c r="B29" i="37"/>
  <c r="A46" i="23"/>
  <c r="O14" i="34"/>
  <c r="O115" i="34" s="1"/>
  <c r="N14" i="34"/>
  <c r="N115" i="34" s="1"/>
  <c r="N116" i="34" s="1"/>
  <c r="H124" i="34" s="1"/>
  <c r="M14" i="34"/>
  <c r="L14" i="34"/>
  <c r="L115" i="34" s="1"/>
  <c r="L116" i="34" s="1"/>
  <c r="K14" i="34"/>
  <c r="J14" i="34"/>
  <c r="J115" i="34" s="1"/>
  <c r="J116" i="34" s="1"/>
  <c r="I14" i="34"/>
  <c r="I115" i="34" s="1"/>
  <c r="I116" i="34" s="1"/>
  <c r="H14" i="34"/>
  <c r="H115" i="34" s="1"/>
  <c r="H116" i="34" s="1"/>
  <c r="G14" i="34"/>
  <c r="F14" i="34"/>
  <c r="F115" i="34" s="1"/>
  <c r="F116" i="34" s="1"/>
  <c r="E14" i="34"/>
  <c r="D14" i="34"/>
  <c r="D115" i="34" s="1"/>
  <c r="D116" i="34" s="1"/>
  <c r="C14" i="34"/>
  <c r="C115" i="34" s="1"/>
  <c r="C116" i="34" s="1"/>
  <c r="D27" i="37" l="1"/>
  <c r="H27" i="37"/>
  <c r="L27" i="37"/>
  <c r="C27" i="37"/>
  <c r="E27" i="37"/>
  <c r="J27" i="37"/>
  <c r="F27" i="37"/>
  <c r="K27" i="37"/>
  <c r="G27" i="37"/>
  <c r="I27" i="37"/>
  <c r="M27" i="37"/>
  <c r="D29" i="37"/>
  <c r="H29" i="37"/>
  <c r="L29" i="37"/>
  <c r="F29" i="37"/>
  <c r="K29" i="37"/>
  <c r="G29" i="37"/>
  <c r="M29" i="37"/>
  <c r="I29" i="37"/>
  <c r="J29" i="37"/>
  <c r="E29" i="37"/>
  <c r="C29" i="37"/>
  <c r="D25" i="37"/>
  <c r="H25" i="37"/>
  <c r="L25" i="37"/>
  <c r="I25" i="37"/>
  <c r="E25" i="37"/>
  <c r="J25" i="37"/>
  <c r="F25" i="37"/>
  <c r="C25" i="37"/>
  <c r="K25" i="37"/>
  <c r="M25" i="37"/>
  <c r="G25" i="37"/>
  <c r="E58" i="23"/>
  <c r="G115" i="34"/>
  <c r="G116" i="34" s="1"/>
  <c r="G117" i="34" s="1"/>
  <c r="K115" i="34"/>
  <c r="K116" i="34" s="1"/>
  <c r="H121" i="34" s="1"/>
  <c r="E115" i="34"/>
  <c r="E116" i="34" s="1"/>
  <c r="H122" i="34" s="1"/>
  <c r="M115" i="34"/>
  <c r="M116" i="34" s="1"/>
  <c r="H125" i="34" s="1"/>
  <c r="B26" i="37"/>
  <c r="J117" i="34"/>
  <c r="N117" i="34"/>
  <c r="D117" i="34"/>
  <c r="D9" i="35"/>
  <c r="C52" i="23" s="1"/>
  <c r="L117" i="34"/>
  <c r="E59" i="23"/>
  <c r="B28" i="37"/>
  <c r="O116" i="34"/>
  <c r="O117" i="34" s="1"/>
  <c r="F117" i="34"/>
  <c r="D8" i="35"/>
  <c r="C51" i="23" s="1"/>
  <c r="I117" i="34"/>
  <c r="H117" i="34"/>
  <c r="C117" i="34"/>
  <c r="M117" i="34" l="1"/>
  <c r="F26" i="37"/>
  <c r="J26" i="37"/>
  <c r="D26" i="37"/>
  <c r="I26" i="37"/>
  <c r="E26" i="37"/>
  <c r="K26" i="37"/>
  <c r="C26" i="37"/>
  <c r="C31" i="37" s="1"/>
  <c r="G26" i="37"/>
  <c r="H26" i="37"/>
  <c r="L26" i="37"/>
  <c r="M26" i="37"/>
  <c r="F28" i="37"/>
  <c r="J28" i="37"/>
  <c r="E28" i="37"/>
  <c r="K28" i="37"/>
  <c r="C28" i="37"/>
  <c r="G28" i="37"/>
  <c r="L28" i="37"/>
  <c r="H28" i="37"/>
  <c r="I28" i="37"/>
  <c r="M28" i="37"/>
  <c r="D28" i="37"/>
  <c r="K117" i="34"/>
  <c r="H123" i="34"/>
  <c r="D7" i="35" s="1"/>
  <c r="C50" i="23" s="1"/>
  <c r="E117" i="34"/>
  <c r="D6" i="35"/>
  <c r="C49" i="23" s="1"/>
  <c r="D5" i="35"/>
  <c r="C48" i="23" s="1"/>
  <c r="I31" i="37"/>
  <c r="H13" i="22" s="1"/>
  <c r="I125" i="34"/>
  <c r="E9" i="35" s="1"/>
  <c r="D52" i="23" s="1"/>
  <c r="J125" i="34"/>
  <c r="I124" i="34"/>
  <c r="E8" i="35" s="1"/>
  <c r="D51" i="23" s="1"/>
  <c r="J124" i="34"/>
  <c r="I122" i="34"/>
  <c r="E6" i="35" s="1"/>
  <c r="D49" i="23" s="1"/>
  <c r="J123" i="34" l="1"/>
  <c r="K123" i="34" s="1"/>
  <c r="G7" i="35" s="1"/>
  <c r="F50" i="23" s="1"/>
  <c r="I123" i="34"/>
  <c r="E7" i="35" s="1"/>
  <c r="D50" i="23" s="1"/>
  <c r="E31" i="37"/>
  <c r="D13" i="22" s="1"/>
  <c r="L31" i="37"/>
  <c r="K13" i="22" s="1"/>
  <c r="J31" i="37"/>
  <c r="I13" i="22" s="1"/>
  <c r="M31" i="37"/>
  <c r="L13" i="22" s="1"/>
  <c r="H31" i="37"/>
  <c r="G13" i="22" s="1"/>
  <c r="D31" i="37"/>
  <c r="C13" i="22" s="1"/>
  <c r="K31" i="37"/>
  <c r="J13" i="22" s="1"/>
  <c r="B13" i="22"/>
  <c r="F31" i="37"/>
  <c r="E13" i="22" s="1"/>
  <c r="G31" i="37"/>
  <c r="F13" i="22" s="1"/>
  <c r="I121" i="34"/>
  <c r="E5" i="35" s="1"/>
  <c r="D48" i="23" s="1"/>
  <c r="J121" i="34"/>
  <c r="F5" i="35" s="1"/>
  <c r="J122" i="34"/>
  <c r="K122" i="34" s="1"/>
  <c r="G6" i="35" s="1"/>
  <c r="F49" i="23" s="1"/>
  <c r="K124" i="34"/>
  <c r="G8" i="35" s="1"/>
  <c r="F51" i="23" s="1"/>
  <c r="F8" i="35"/>
  <c r="K125" i="34"/>
  <c r="G9" i="35" s="1"/>
  <c r="F52" i="23" s="1"/>
  <c r="F9" i="35"/>
  <c r="O69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O14" i="32"/>
  <c r="O70" i="32" s="1"/>
  <c r="N14" i="32"/>
  <c r="N70" i="32" s="1"/>
  <c r="M14" i="32"/>
  <c r="M70" i="32" s="1"/>
  <c r="M71" i="32" s="1"/>
  <c r="M72" i="32" s="1"/>
  <c r="L14" i="32"/>
  <c r="L70" i="32" s="1"/>
  <c r="L71" i="32" s="1"/>
  <c r="K14" i="32"/>
  <c r="K70" i="32" s="1"/>
  <c r="J14" i="32"/>
  <c r="J70" i="32" s="1"/>
  <c r="I14" i="32"/>
  <c r="I70" i="32" s="1"/>
  <c r="I71" i="32" s="1"/>
  <c r="H14" i="32"/>
  <c r="H70" i="32" s="1"/>
  <c r="H71" i="32" s="1"/>
  <c r="G14" i="32"/>
  <c r="G70" i="32" s="1"/>
  <c r="F14" i="32"/>
  <c r="F70" i="32" s="1"/>
  <c r="E14" i="32"/>
  <c r="E70" i="32" s="1"/>
  <c r="E71" i="32" s="1"/>
  <c r="E72" i="32" s="1"/>
  <c r="D14" i="32"/>
  <c r="D70" i="32" s="1"/>
  <c r="D71" i="32" s="1"/>
  <c r="C14" i="32"/>
  <c r="C70" i="32" s="1"/>
  <c r="F7" i="35" l="1"/>
  <c r="K121" i="34"/>
  <c r="G5" i="35" s="1"/>
  <c r="F48" i="23" s="1"/>
  <c r="F6" i="35"/>
  <c r="E49" i="23" s="1"/>
  <c r="L72" i="32"/>
  <c r="F71" i="32"/>
  <c r="F72" i="32" s="1"/>
  <c r="J71" i="32"/>
  <c r="J72" i="32" s="1"/>
  <c r="N71" i="32"/>
  <c r="N72" i="32" s="1"/>
  <c r="B28" i="35"/>
  <c r="E52" i="23"/>
  <c r="B24" i="35"/>
  <c r="E48" i="23"/>
  <c r="B26" i="35"/>
  <c r="E50" i="23"/>
  <c r="B27" i="35"/>
  <c r="E51" i="23"/>
  <c r="C71" i="32"/>
  <c r="C72" i="32" s="1"/>
  <c r="G71" i="32"/>
  <c r="G72" i="32" s="1"/>
  <c r="K71" i="32"/>
  <c r="K72" i="32" s="1"/>
  <c r="O71" i="32"/>
  <c r="O72" i="32" s="1"/>
  <c r="H79" i="32"/>
  <c r="D8" i="33" s="1"/>
  <c r="C43" i="23" s="1"/>
  <c r="I72" i="32"/>
  <c r="H72" i="32"/>
  <c r="D72" i="32"/>
  <c r="H76" i="32" l="1"/>
  <c r="D5" i="33" s="1"/>
  <c r="C40" i="23" s="1"/>
  <c r="L26" i="35"/>
  <c r="M26" i="35"/>
  <c r="E26" i="35"/>
  <c r="I26" i="35"/>
  <c r="F26" i="35"/>
  <c r="K26" i="35"/>
  <c r="G26" i="35"/>
  <c r="H26" i="35"/>
  <c r="J26" i="35"/>
  <c r="D26" i="35"/>
  <c r="C26" i="35"/>
  <c r="L28" i="35"/>
  <c r="M28" i="35"/>
  <c r="E28" i="35"/>
  <c r="I28" i="35"/>
  <c r="C28" i="35"/>
  <c r="F28" i="35"/>
  <c r="K28" i="35"/>
  <c r="G28" i="35"/>
  <c r="D28" i="35"/>
  <c r="J28" i="35"/>
  <c r="H28" i="35"/>
  <c r="L27" i="35"/>
  <c r="M27" i="35"/>
  <c r="E27" i="35"/>
  <c r="I27" i="35"/>
  <c r="H27" i="35"/>
  <c r="D27" i="35"/>
  <c r="J27" i="35"/>
  <c r="K27" i="35"/>
  <c r="C27" i="35"/>
  <c r="F27" i="35"/>
  <c r="G27" i="35"/>
  <c r="L24" i="35"/>
  <c r="M24" i="35"/>
  <c r="E24" i="35"/>
  <c r="I24" i="35"/>
  <c r="C24" i="35"/>
  <c r="F24" i="35"/>
  <c r="K24" i="35"/>
  <c r="G24" i="35"/>
  <c r="D24" i="35"/>
  <c r="J24" i="35"/>
  <c r="H24" i="35"/>
  <c r="B25" i="35"/>
  <c r="H80" i="32"/>
  <c r="D9" i="33" s="1"/>
  <c r="C44" i="23" s="1"/>
  <c r="H78" i="32"/>
  <c r="D7" i="33" s="1"/>
  <c r="C42" i="23" s="1"/>
  <c r="H77" i="32"/>
  <c r="I79" i="32"/>
  <c r="E8" i="33" s="1"/>
  <c r="D43" i="23" s="1"/>
  <c r="J79" i="32"/>
  <c r="J76" i="32" l="1"/>
  <c r="I76" i="32"/>
  <c r="E5" i="33" s="1"/>
  <c r="D40" i="23" s="1"/>
  <c r="C29" i="35"/>
  <c r="L25" i="35"/>
  <c r="L29" i="35" s="1"/>
  <c r="K12" i="22" s="1"/>
  <c r="M25" i="35"/>
  <c r="M29" i="35" s="1"/>
  <c r="L12" i="22" s="1"/>
  <c r="E25" i="35"/>
  <c r="I25" i="35"/>
  <c r="H25" i="35"/>
  <c r="H29" i="35" s="1"/>
  <c r="G12" i="22" s="1"/>
  <c r="C25" i="35"/>
  <c r="D25" i="35"/>
  <c r="J25" i="35"/>
  <c r="J29" i="35" s="1"/>
  <c r="I12" i="22" s="1"/>
  <c r="F25" i="35"/>
  <c r="F29" i="35" s="1"/>
  <c r="E12" i="22" s="1"/>
  <c r="G25" i="35"/>
  <c r="K25" i="35"/>
  <c r="K29" i="35" s="1"/>
  <c r="J12" i="22" s="1"/>
  <c r="B12" i="22"/>
  <c r="E29" i="35"/>
  <c r="D12" i="22" s="1"/>
  <c r="G29" i="35"/>
  <c r="F12" i="22" s="1"/>
  <c r="D29" i="35"/>
  <c r="C12" i="22" s="1"/>
  <c r="J78" i="32"/>
  <c r="F7" i="33" s="1"/>
  <c r="J80" i="32"/>
  <c r="K80" i="32" s="1"/>
  <c r="G9" i="33" s="1"/>
  <c r="F44" i="23" s="1"/>
  <c r="I80" i="32"/>
  <c r="E9" i="33" s="1"/>
  <c r="D44" i="23" s="1"/>
  <c r="I29" i="35"/>
  <c r="H12" i="22" s="1"/>
  <c r="K76" i="32"/>
  <c r="G5" i="33" s="1"/>
  <c r="F40" i="23" s="1"/>
  <c r="F5" i="33"/>
  <c r="I78" i="32"/>
  <c r="E7" i="33" s="1"/>
  <c r="D42" i="23" s="1"/>
  <c r="I77" i="32"/>
  <c r="E6" i="33" s="1"/>
  <c r="D41" i="23" s="1"/>
  <c r="D6" i="33"/>
  <c r="C41" i="23" s="1"/>
  <c r="K79" i="32"/>
  <c r="G8" i="33" s="1"/>
  <c r="F43" i="23" s="1"/>
  <c r="F8" i="33"/>
  <c r="J77" i="32"/>
  <c r="O119" i="30"/>
  <c r="N119" i="30"/>
  <c r="M119" i="30"/>
  <c r="L119" i="30"/>
  <c r="K119" i="30"/>
  <c r="J119" i="30"/>
  <c r="I119" i="30"/>
  <c r="H119" i="30"/>
  <c r="G119" i="30"/>
  <c r="F119" i="30"/>
  <c r="E119" i="30"/>
  <c r="D119" i="30"/>
  <c r="C119" i="30"/>
  <c r="O14" i="30"/>
  <c r="O120" i="30" s="1"/>
  <c r="N14" i="30"/>
  <c r="N120" i="30" s="1"/>
  <c r="M14" i="30"/>
  <c r="M120" i="30" s="1"/>
  <c r="M121" i="30" s="1"/>
  <c r="M122" i="30" s="1"/>
  <c r="L14" i="30"/>
  <c r="L120" i="30" s="1"/>
  <c r="L121" i="30" s="1"/>
  <c r="K14" i="30"/>
  <c r="K120" i="30" s="1"/>
  <c r="J14" i="30"/>
  <c r="J120" i="30" s="1"/>
  <c r="I14" i="30"/>
  <c r="I120" i="30" s="1"/>
  <c r="I121" i="30" s="1"/>
  <c r="I122" i="30" s="1"/>
  <c r="H14" i="30"/>
  <c r="H120" i="30" s="1"/>
  <c r="H121" i="30" s="1"/>
  <c r="H122" i="30" s="1"/>
  <c r="G14" i="30"/>
  <c r="G120" i="30" s="1"/>
  <c r="F14" i="30"/>
  <c r="F120" i="30" s="1"/>
  <c r="E14" i="30"/>
  <c r="E120" i="30" s="1"/>
  <c r="E121" i="30" s="1"/>
  <c r="D14" i="30"/>
  <c r="D120" i="30" s="1"/>
  <c r="D121" i="30" s="1"/>
  <c r="H128" i="30" s="1"/>
  <c r="C14" i="30"/>
  <c r="C120" i="30" s="1"/>
  <c r="F121" i="30" l="1"/>
  <c r="J121" i="30"/>
  <c r="J122" i="30" s="1"/>
  <c r="N121" i="30"/>
  <c r="N122" i="30" s="1"/>
  <c r="K78" i="32"/>
  <c r="G7" i="33" s="1"/>
  <c r="F42" i="23" s="1"/>
  <c r="L122" i="30"/>
  <c r="H127" i="30"/>
  <c r="D6" i="31" s="1"/>
  <c r="C33" i="23" s="1"/>
  <c r="G121" i="30"/>
  <c r="K121" i="30"/>
  <c r="K122" i="30" s="1"/>
  <c r="C121" i="30"/>
  <c r="H126" i="30" s="1"/>
  <c r="D5" i="31" s="1"/>
  <c r="C32" i="23" s="1"/>
  <c r="F9" i="33"/>
  <c r="B28" i="33" s="1"/>
  <c r="C28" i="33" s="1"/>
  <c r="O121" i="30"/>
  <c r="O122" i="30" s="1"/>
  <c r="K77" i="32"/>
  <c r="G6" i="33" s="1"/>
  <c r="F41" i="23" s="1"/>
  <c r="F6" i="33"/>
  <c r="E42" i="23"/>
  <c r="B26" i="33"/>
  <c r="C26" i="33" s="1"/>
  <c r="E43" i="23"/>
  <c r="B27" i="33"/>
  <c r="C27" i="33" s="1"/>
  <c r="E40" i="23"/>
  <c r="B24" i="33"/>
  <c r="C24" i="33" s="1"/>
  <c r="F122" i="30"/>
  <c r="D7" i="31"/>
  <c r="C34" i="23" s="1"/>
  <c r="E122" i="30"/>
  <c r="D122" i="30"/>
  <c r="H130" i="30" l="1"/>
  <c r="D9" i="31" s="1"/>
  <c r="C36" i="23" s="1"/>
  <c r="H131" i="30"/>
  <c r="J131" i="30" s="1"/>
  <c r="E44" i="23"/>
  <c r="H129" i="30"/>
  <c r="D8" i="31" s="1"/>
  <c r="C35" i="23" s="1"/>
  <c r="G122" i="30"/>
  <c r="C122" i="30"/>
  <c r="L28" i="33"/>
  <c r="M28" i="33"/>
  <c r="L27" i="33"/>
  <c r="M27" i="33"/>
  <c r="L24" i="33"/>
  <c r="M24" i="33"/>
  <c r="L26" i="33"/>
  <c r="M26" i="33"/>
  <c r="D10" i="31"/>
  <c r="J28" i="33"/>
  <c r="F28" i="33"/>
  <c r="H28" i="33"/>
  <c r="K28" i="33"/>
  <c r="I28" i="33"/>
  <c r="D28" i="33"/>
  <c r="E28" i="33"/>
  <c r="G28" i="33"/>
  <c r="E26" i="33"/>
  <c r="I26" i="33"/>
  <c r="J26" i="33"/>
  <c r="F26" i="33"/>
  <c r="H26" i="33"/>
  <c r="K26" i="33"/>
  <c r="D26" i="33"/>
  <c r="G26" i="33"/>
  <c r="J24" i="33"/>
  <c r="F24" i="33"/>
  <c r="H24" i="33"/>
  <c r="G24" i="33"/>
  <c r="D24" i="33"/>
  <c r="E24" i="33"/>
  <c r="K24" i="33"/>
  <c r="I24" i="33"/>
  <c r="H27" i="33"/>
  <c r="K27" i="33"/>
  <c r="D27" i="33"/>
  <c r="F27" i="33"/>
  <c r="I27" i="33"/>
  <c r="G27" i="33"/>
  <c r="E27" i="33"/>
  <c r="J27" i="33"/>
  <c r="E41" i="23"/>
  <c r="B25" i="33"/>
  <c r="C25" i="33" s="1"/>
  <c r="C29" i="33" s="1"/>
  <c r="I128" i="30"/>
  <c r="E7" i="31" s="1"/>
  <c r="D34" i="23" s="1"/>
  <c r="J128" i="30"/>
  <c r="I127" i="30"/>
  <c r="E6" i="31" s="1"/>
  <c r="D33" i="23" s="1"/>
  <c r="J127" i="30"/>
  <c r="I129" i="30"/>
  <c r="E8" i="31" s="1"/>
  <c r="D35" i="23" s="1"/>
  <c r="J129" i="30"/>
  <c r="I126" i="30"/>
  <c r="E5" i="31" s="1"/>
  <c r="D32" i="23" s="1"/>
  <c r="J126" i="30"/>
  <c r="I130" i="30"/>
  <c r="E9" i="31" s="1"/>
  <c r="D36" i="23" s="1"/>
  <c r="J130" i="30"/>
  <c r="I131" i="30" l="1"/>
  <c r="E10" i="31" s="1"/>
  <c r="L25" i="33"/>
  <c r="L29" i="33" s="1"/>
  <c r="K11" i="22" s="1"/>
  <c r="M25" i="33"/>
  <c r="M29" i="33" s="1"/>
  <c r="L11" i="22" s="1"/>
  <c r="K131" i="30"/>
  <c r="G10" i="31" s="1"/>
  <c r="F10" i="31"/>
  <c r="B30" i="31" s="1"/>
  <c r="C30" i="31" s="1"/>
  <c r="K126" i="30"/>
  <c r="G5" i="31" s="1"/>
  <c r="F32" i="23" s="1"/>
  <c r="F5" i="31"/>
  <c r="K127" i="30"/>
  <c r="G6" i="31" s="1"/>
  <c r="F33" i="23" s="1"/>
  <c r="F6" i="31"/>
  <c r="H25" i="33"/>
  <c r="H29" i="33" s="1"/>
  <c r="G11" i="22" s="1"/>
  <c r="J25" i="33"/>
  <c r="J29" i="33" s="1"/>
  <c r="I11" i="22" s="1"/>
  <c r="D25" i="33"/>
  <c r="D29" i="33" s="1"/>
  <c r="C11" i="22" s="1"/>
  <c r="F25" i="33"/>
  <c r="F29" i="33" s="1"/>
  <c r="E11" i="22" s="1"/>
  <c r="K25" i="33"/>
  <c r="K29" i="33" s="1"/>
  <c r="J11" i="22" s="1"/>
  <c r="E25" i="33"/>
  <c r="E29" i="33" s="1"/>
  <c r="D11" i="22" s="1"/>
  <c r="G25" i="33"/>
  <c r="G29" i="33" s="1"/>
  <c r="F11" i="22" s="1"/>
  <c r="B11" i="22"/>
  <c r="I25" i="33"/>
  <c r="I29" i="33" s="1"/>
  <c r="H11" i="22" s="1"/>
  <c r="K130" i="30"/>
  <c r="G9" i="31" s="1"/>
  <c r="F36" i="23" s="1"/>
  <c r="F9" i="31"/>
  <c r="K129" i="30"/>
  <c r="G8" i="31" s="1"/>
  <c r="F35" i="23" s="1"/>
  <c r="F8" i="31"/>
  <c r="K128" i="30"/>
  <c r="G7" i="31" s="1"/>
  <c r="F34" i="23" s="1"/>
  <c r="F7" i="31"/>
  <c r="G30" i="31" l="1"/>
  <c r="K30" i="31"/>
  <c r="D30" i="31"/>
  <c r="H30" i="31"/>
  <c r="L30" i="31"/>
  <c r="E30" i="31"/>
  <c r="I30" i="31"/>
  <c r="M30" i="31"/>
  <c r="F30" i="31"/>
  <c r="J30" i="31"/>
  <c r="E35" i="23"/>
  <c r="B28" i="31"/>
  <c r="C28" i="31" s="1"/>
  <c r="E32" i="23"/>
  <c r="B25" i="31"/>
  <c r="C25" i="31" s="1"/>
  <c r="E34" i="23"/>
  <c r="B27" i="31"/>
  <c r="C27" i="31" s="1"/>
  <c r="E36" i="23"/>
  <c r="B29" i="31"/>
  <c r="C29" i="31" s="1"/>
  <c r="E33" i="23"/>
  <c r="B26" i="31"/>
  <c r="C26" i="31" s="1"/>
  <c r="O119" i="28"/>
  <c r="O14" i="28"/>
  <c r="O120" i="28" s="1"/>
  <c r="N14" i="28"/>
  <c r="N120" i="28" s="1"/>
  <c r="N121" i="28" s="1"/>
  <c r="N122" i="28" s="1"/>
  <c r="M14" i="28"/>
  <c r="M120" i="28" s="1"/>
  <c r="M121" i="28" s="1"/>
  <c r="M122" i="28" s="1"/>
  <c r="L14" i="28"/>
  <c r="L120" i="28" s="1"/>
  <c r="L121" i="28" s="1"/>
  <c r="L122" i="28" s="1"/>
  <c r="K14" i="28"/>
  <c r="K120" i="28" s="1"/>
  <c r="K121" i="28" s="1"/>
  <c r="K122" i="28" s="1"/>
  <c r="J14" i="28"/>
  <c r="J120" i="28" s="1"/>
  <c r="J121" i="28" s="1"/>
  <c r="J122" i="28" s="1"/>
  <c r="I14" i="28"/>
  <c r="I120" i="28" s="1"/>
  <c r="I121" i="28" s="1"/>
  <c r="I122" i="28" s="1"/>
  <c r="H14" i="28"/>
  <c r="H120" i="28" s="1"/>
  <c r="H121" i="28" s="1"/>
  <c r="G14" i="28"/>
  <c r="G120" i="28" s="1"/>
  <c r="G121" i="28" s="1"/>
  <c r="F14" i="28"/>
  <c r="F120" i="28" s="1"/>
  <c r="F121" i="28" s="1"/>
  <c r="E14" i="28"/>
  <c r="E120" i="28" s="1"/>
  <c r="E121" i="28" s="1"/>
  <c r="H126" i="28" s="1"/>
  <c r="D14" i="28"/>
  <c r="D120" i="28" s="1"/>
  <c r="D121" i="28" s="1"/>
  <c r="C14" i="28"/>
  <c r="C120" i="28" s="1"/>
  <c r="C121" i="28" s="1"/>
  <c r="C31" i="31" l="1"/>
  <c r="H128" i="28"/>
  <c r="H127" i="28"/>
  <c r="H122" i="28"/>
  <c r="H129" i="28"/>
  <c r="D8" i="29" s="1"/>
  <c r="C28" i="23" s="1"/>
  <c r="L29" i="31"/>
  <c r="M29" i="31"/>
  <c r="L25" i="31"/>
  <c r="M25" i="31"/>
  <c r="M26" i="31"/>
  <c r="L26" i="31"/>
  <c r="L27" i="31"/>
  <c r="M27" i="31"/>
  <c r="M28" i="31"/>
  <c r="L28" i="31"/>
  <c r="O121" i="28"/>
  <c r="O122" i="28" s="1"/>
  <c r="J29" i="31"/>
  <c r="F29" i="31"/>
  <c r="H29" i="31"/>
  <c r="I29" i="31"/>
  <c r="K29" i="31"/>
  <c r="D29" i="31"/>
  <c r="E29" i="31"/>
  <c r="G29" i="31"/>
  <c r="J25" i="31"/>
  <c r="G25" i="31"/>
  <c r="F25" i="31"/>
  <c r="H25" i="31"/>
  <c r="K25" i="31"/>
  <c r="D25" i="31"/>
  <c r="E25" i="31"/>
  <c r="I25" i="31"/>
  <c r="K26" i="31"/>
  <c r="I26" i="31"/>
  <c r="G26" i="31"/>
  <c r="E26" i="31"/>
  <c r="H26" i="31"/>
  <c r="J26" i="31"/>
  <c r="D26" i="31"/>
  <c r="F26" i="31"/>
  <c r="J27" i="31"/>
  <c r="F27" i="31"/>
  <c r="H27" i="31"/>
  <c r="I27" i="31"/>
  <c r="K27" i="31"/>
  <c r="D27" i="31"/>
  <c r="E27" i="31"/>
  <c r="G27" i="31"/>
  <c r="D28" i="31"/>
  <c r="F28" i="31"/>
  <c r="K28" i="31"/>
  <c r="E28" i="31"/>
  <c r="G28" i="31"/>
  <c r="I28" i="31"/>
  <c r="H28" i="31"/>
  <c r="J28" i="31"/>
  <c r="E122" i="28"/>
  <c r="D7" i="29"/>
  <c r="C27" i="23" s="1"/>
  <c r="D6" i="29"/>
  <c r="C26" i="23" s="1"/>
  <c r="D122" i="28"/>
  <c r="D5" i="29"/>
  <c r="C25" i="23" s="1"/>
  <c r="C122" i="28"/>
  <c r="G122" i="28"/>
  <c r="F122" i="28"/>
  <c r="B10" i="22" l="1"/>
  <c r="H31" i="31"/>
  <c r="G10" i="22" s="1"/>
  <c r="M31" i="31"/>
  <c r="L10" i="22" s="1"/>
  <c r="F31" i="31"/>
  <c r="L31" i="31"/>
  <c r="K10" i="22" s="1"/>
  <c r="E31" i="31"/>
  <c r="D10" i="22" s="1"/>
  <c r="D31" i="31"/>
  <c r="C10" i="22" s="1"/>
  <c r="G31" i="31"/>
  <c r="F10" i="22" s="1"/>
  <c r="I31" i="31"/>
  <c r="H10" i="22" s="1"/>
  <c r="K31" i="31"/>
  <c r="J10" i="22" s="1"/>
  <c r="J31" i="31"/>
  <c r="I10" i="22" s="1"/>
  <c r="E10" i="22"/>
  <c r="I126" i="28"/>
  <c r="E5" i="29" s="1"/>
  <c r="D25" i="23" s="1"/>
  <c r="J126" i="28"/>
  <c r="I128" i="28"/>
  <c r="E7" i="29" s="1"/>
  <c r="D27" i="23" s="1"/>
  <c r="J128" i="28"/>
  <c r="I129" i="28"/>
  <c r="E8" i="29" s="1"/>
  <c r="D28" i="23" s="1"/>
  <c r="J129" i="28"/>
  <c r="I127" i="28"/>
  <c r="E6" i="29" s="1"/>
  <c r="D26" i="23" s="1"/>
  <c r="J127" i="28"/>
  <c r="K128" i="28" l="1"/>
  <c r="G7" i="29" s="1"/>
  <c r="F27" i="23" s="1"/>
  <c r="F7" i="29"/>
  <c r="K129" i="28"/>
  <c r="G8" i="29" s="1"/>
  <c r="F28" i="23" s="1"/>
  <c r="F8" i="29"/>
  <c r="K127" i="28"/>
  <c r="G6" i="29" s="1"/>
  <c r="F26" i="23" s="1"/>
  <c r="F6" i="29"/>
  <c r="K126" i="28"/>
  <c r="G5" i="29" s="1"/>
  <c r="F25" i="23" s="1"/>
  <c r="F5" i="29"/>
  <c r="O119" i="26"/>
  <c r="N119" i="26"/>
  <c r="M119" i="26"/>
  <c r="L119" i="26"/>
  <c r="K119" i="26"/>
  <c r="J119" i="26"/>
  <c r="I119" i="26"/>
  <c r="H119" i="26"/>
  <c r="G119" i="26"/>
  <c r="F119" i="26"/>
  <c r="E119" i="26"/>
  <c r="D119" i="26"/>
  <c r="C119" i="26"/>
  <c r="O14" i="26"/>
  <c r="O120" i="26" s="1"/>
  <c r="O121" i="26" s="1"/>
  <c r="O122" i="26" s="1"/>
  <c r="N14" i="26"/>
  <c r="N120" i="26" s="1"/>
  <c r="M14" i="26"/>
  <c r="M120" i="26" s="1"/>
  <c r="L14" i="26"/>
  <c r="L120" i="26" s="1"/>
  <c r="K14" i="26"/>
  <c r="K120" i="26" s="1"/>
  <c r="K121" i="26" s="1"/>
  <c r="K122" i="26" s="1"/>
  <c r="J14" i="26"/>
  <c r="J120" i="26" s="1"/>
  <c r="I14" i="26"/>
  <c r="I120" i="26" s="1"/>
  <c r="H14" i="26"/>
  <c r="H120" i="26" s="1"/>
  <c r="G14" i="26"/>
  <c r="G120" i="26" s="1"/>
  <c r="G121" i="26" s="1"/>
  <c r="F14" i="26"/>
  <c r="F120" i="26" s="1"/>
  <c r="E14" i="26"/>
  <c r="E120" i="26" s="1"/>
  <c r="D14" i="26"/>
  <c r="D120" i="26" s="1"/>
  <c r="C14" i="26"/>
  <c r="C120" i="26" s="1"/>
  <c r="D121" i="26" l="1"/>
  <c r="H121" i="26"/>
  <c r="H122" i="26" s="1"/>
  <c r="L121" i="26"/>
  <c r="L122" i="26" s="1"/>
  <c r="F121" i="26"/>
  <c r="H129" i="26" s="1"/>
  <c r="D8" i="27" s="1"/>
  <c r="C20" i="23" s="1"/>
  <c r="J121" i="26"/>
  <c r="J122" i="26" s="1"/>
  <c r="N121" i="26"/>
  <c r="N122" i="26" s="1"/>
  <c r="B22" i="29"/>
  <c r="C22" i="29" s="1"/>
  <c r="E25" i="23"/>
  <c r="B25" i="29"/>
  <c r="E28" i="23"/>
  <c r="B24" i="29"/>
  <c r="C24" i="29" s="1"/>
  <c r="E27" i="23"/>
  <c r="B23" i="29"/>
  <c r="C23" i="29" s="1"/>
  <c r="E26" i="23"/>
  <c r="E121" i="26"/>
  <c r="E122" i="26" s="1"/>
  <c r="I121" i="26"/>
  <c r="I122" i="26" s="1"/>
  <c r="M121" i="26"/>
  <c r="M122" i="26" s="1"/>
  <c r="C121" i="26"/>
  <c r="H128" i="26"/>
  <c r="D7" i="27" s="1"/>
  <c r="C19" i="23" s="1"/>
  <c r="H127" i="26"/>
  <c r="D6" i="27" s="1"/>
  <c r="C18" i="23" s="1"/>
  <c r="D122" i="26"/>
  <c r="G122" i="26"/>
  <c r="H130" i="26" l="1"/>
  <c r="D9" i="27" s="1"/>
  <c r="C21" i="23" s="1"/>
  <c r="H25" i="29"/>
  <c r="C25" i="29"/>
  <c r="C26" i="29" s="1"/>
  <c r="F24" i="29"/>
  <c r="L24" i="29"/>
  <c r="M24" i="29"/>
  <c r="L22" i="29"/>
  <c r="M22" i="29"/>
  <c r="I23" i="29"/>
  <c r="L23" i="29"/>
  <c r="M23" i="29"/>
  <c r="E25" i="29"/>
  <c r="L25" i="29"/>
  <c r="M25" i="29"/>
  <c r="G23" i="29"/>
  <c r="G25" i="29"/>
  <c r="E22" i="29"/>
  <c r="J24" i="29"/>
  <c r="J23" i="29"/>
  <c r="F25" i="29"/>
  <c r="F122" i="26"/>
  <c r="F23" i="29"/>
  <c r="E24" i="29"/>
  <c r="K25" i="29"/>
  <c r="D22" i="29"/>
  <c r="K23" i="29"/>
  <c r="K24" i="29"/>
  <c r="D23" i="29"/>
  <c r="E23" i="29"/>
  <c r="I24" i="29"/>
  <c r="I25" i="29"/>
  <c r="J25" i="29"/>
  <c r="G22" i="29"/>
  <c r="H23" i="29"/>
  <c r="G24" i="29"/>
  <c r="H24" i="29"/>
  <c r="D25" i="29"/>
  <c r="F22" i="29"/>
  <c r="D24" i="29"/>
  <c r="H22" i="29"/>
  <c r="I22" i="29"/>
  <c r="J22" i="29"/>
  <c r="K22" i="29"/>
  <c r="I130" i="26"/>
  <c r="E9" i="27" s="1"/>
  <c r="D21" i="23" s="1"/>
  <c r="J130" i="26"/>
  <c r="I128" i="26"/>
  <c r="E7" i="27" s="1"/>
  <c r="D19" i="23" s="1"/>
  <c r="J128" i="26"/>
  <c r="H126" i="26"/>
  <c r="D5" i="27" s="1"/>
  <c r="C17" i="23" s="1"/>
  <c r="C122" i="26"/>
  <c r="I127" i="26"/>
  <c r="E6" i="27" s="1"/>
  <c r="D18" i="23" s="1"/>
  <c r="J127" i="26"/>
  <c r="I129" i="26"/>
  <c r="E8" i="27" s="1"/>
  <c r="D20" i="23" s="1"/>
  <c r="J129" i="26"/>
  <c r="J26" i="29" l="1"/>
  <c r="I9" i="22" s="1"/>
  <c r="F26" i="29"/>
  <c r="E9" i="22" s="1"/>
  <c r="L26" i="29"/>
  <c r="K9" i="22" s="1"/>
  <c r="D26" i="29"/>
  <c r="C9" i="22" s="1"/>
  <c r="M26" i="29"/>
  <c r="L9" i="22" s="1"/>
  <c r="B9" i="22"/>
  <c r="I26" i="29"/>
  <c r="H9" i="22" s="1"/>
  <c r="K26" i="29"/>
  <c r="J9" i="22" s="1"/>
  <c r="G26" i="29"/>
  <c r="F9" i="22" s="1"/>
  <c r="E26" i="29"/>
  <c r="D9" i="22" s="1"/>
  <c r="H26" i="29"/>
  <c r="G9" i="22" s="1"/>
  <c r="K129" i="26"/>
  <c r="G8" i="27" s="1"/>
  <c r="F20" i="23" s="1"/>
  <c r="F8" i="27"/>
  <c r="K128" i="26"/>
  <c r="G7" i="27" s="1"/>
  <c r="F19" i="23" s="1"/>
  <c r="F7" i="27"/>
  <c r="K127" i="26"/>
  <c r="G6" i="27" s="1"/>
  <c r="F18" i="23" s="1"/>
  <c r="F6" i="27"/>
  <c r="K130" i="26"/>
  <c r="G9" i="27" s="1"/>
  <c r="F21" i="23" s="1"/>
  <c r="F9" i="27"/>
  <c r="I126" i="26"/>
  <c r="E5" i="27" s="1"/>
  <c r="D17" i="23" s="1"/>
  <c r="J126" i="26"/>
  <c r="B25" i="27" l="1"/>
  <c r="E18" i="23"/>
  <c r="B27" i="27"/>
  <c r="E20" i="23"/>
  <c r="B28" i="27"/>
  <c r="E21" i="23"/>
  <c r="B26" i="27"/>
  <c r="E19" i="23"/>
  <c r="K126" i="26"/>
  <c r="G5" i="27" s="1"/>
  <c r="F17" i="23" s="1"/>
  <c r="F5" i="27"/>
  <c r="A1" i="10"/>
  <c r="D26" i="27" l="1"/>
  <c r="L26" i="27"/>
  <c r="M26" i="27"/>
  <c r="H27" i="27"/>
  <c r="L27" i="27"/>
  <c r="M27" i="27"/>
  <c r="C27" i="27"/>
  <c r="G28" i="27"/>
  <c r="L28" i="27"/>
  <c r="M28" i="27"/>
  <c r="C28" i="27"/>
  <c r="D28" i="27"/>
  <c r="E25" i="27"/>
  <c r="L25" i="27"/>
  <c r="M25" i="27"/>
  <c r="J28" i="27"/>
  <c r="F25" i="27"/>
  <c r="I25" i="27"/>
  <c r="J27" i="27"/>
  <c r="I27" i="27"/>
  <c r="C26" i="27"/>
  <c r="K26" i="27"/>
  <c r="D27" i="27"/>
  <c r="J25" i="27"/>
  <c r="H26" i="27"/>
  <c r="E27" i="27"/>
  <c r="G25" i="27"/>
  <c r="G26" i="27"/>
  <c r="H28" i="27"/>
  <c r="K27" i="27"/>
  <c r="H25" i="27"/>
  <c r="K25" i="27"/>
  <c r="J26" i="27"/>
  <c r="I26" i="27"/>
  <c r="F27" i="27"/>
  <c r="G27" i="27"/>
  <c r="D25" i="27"/>
  <c r="C25" i="27"/>
  <c r="E26" i="27"/>
  <c r="F26" i="27"/>
  <c r="I28" i="27"/>
  <c r="K28" i="27"/>
  <c r="A6" i="23"/>
  <c r="E28" i="27"/>
  <c r="B24" i="27"/>
  <c r="E17" i="23"/>
  <c r="F28" i="27"/>
  <c r="E24" i="27" l="1"/>
  <c r="L24" i="27"/>
  <c r="L29" i="27" s="1"/>
  <c r="K8" i="22" s="1"/>
  <c r="M24" i="27"/>
  <c r="M29" i="27" s="1"/>
  <c r="L8" i="22" s="1"/>
  <c r="K24" i="27"/>
  <c r="K29" i="27" s="1"/>
  <c r="J8" i="22" s="1"/>
  <c r="C24" i="27"/>
  <c r="F24" i="27"/>
  <c r="F29" i="27" s="1"/>
  <c r="E8" i="22" s="1"/>
  <c r="G24" i="27"/>
  <c r="G29" i="27" s="1"/>
  <c r="F8" i="22" s="1"/>
  <c r="D24" i="27"/>
  <c r="D29" i="27" s="1"/>
  <c r="C8" i="22" s="1"/>
  <c r="J24" i="27"/>
  <c r="J29" i="27" s="1"/>
  <c r="I8" i="22" s="1"/>
  <c r="E29" i="27"/>
  <c r="D8" i="22" s="1"/>
  <c r="H24" i="27"/>
  <c r="H29" i="27" s="1"/>
  <c r="G8" i="22" s="1"/>
  <c r="I24" i="27"/>
  <c r="I29" i="27" s="1"/>
  <c r="H8" i="22" s="1"/>
  <c r="C29" i="27" l="1"/>
  <c r="B8" i="22" s="1"/>
  <c r="O192" i="9" l="1"/>
  <c r="N192" i="9" l="1"/>
  <c r="M192" i="9"/>
  <c r="L192" i="9"/>
  <c r="K192" i="9"/>
  <c r="J192" i="9"/>
  <c r="I192" i="9"/>
  <c r="H192" i="9"/>
  <c r="G192" i="9"/>
  <c r="F192" i="9"/>
  <c r="E192" i="9"/>
  <c r="D192" i="9"/>
  <c r="C192" i="9"/>
  <c r="O14" i="9"/>
  <c r="N14" i="9"/>
  <c r="N193" i="9" s="1"/>
  <c r="M14" i="9"/>
  <c r="M193" i="9" s="1"/>
  <c r="L14" i="9"/>
  <c r="L193" i="9" s="1"/>
  <c r="K14" i="9"/>
  <c r="K193" i="9" s="1"/>
  <c r="J14" i="9"/>
  <c r="J193" i="9" s="1"/>
  <c r="I14" i="9"/>
  <c r="I193" i="9" s="1"/>
  <c r="H14" i="9"/>
  <c r="H193" i="9" s="1"/>
  <c r="G14" i="9"/>
  <c r="G193" i="9" s="1"/>
  <c r="F14" i="9"/>
  <c r="F193" i="9" s="1"/>
  <c r="E14" i="9"/>
  <c r="E193" i="9" s="1"/>
  <c r="D14" i="9"/>
  <c r="D193" i="9" s="1"/>
  <c r="C14" i="9"/>
  <c r="C193" i="9" s="1"/>
  <c r="E194" i="9" l="1"/>
  <c r="I194" i="9"/>
  <c r="H199" i="9" s="1"/>
  <c r="C104" i="23" s="1"/>
  <c r="M194" i="9"/>
  <c r="M195" i="9" s="1"/>
  <c r="D5" i="10"/>
  <c r="C8" i="23" s="1"/>
  <c r="C194" i="9"/>
  <c r="G194" i="9"/>
  <c r="F194" i="9"/>
  <c r="F195" i="9" s="1"/>
  <c r="K194" i="9"/>
  <c r="K195" i="9" s="1"/>
  <c r="O193" i="9"/>
  <c r="O194" i="9" s="1"/>
  <c r="O195" i="9" s="1"/>
  <c r="I195" i="9"/>
  <c r="J194" i="9"/>
  <c r="J195" i="9" s="1"/>
  <c r="N194" i="9"/>
  <c r="N195" i="9" s="1"/>
  <c r="D194" i="9"/>
  <c r="H194" i="9"/>
  <c r="H195" i="9" s="1"/>
  <c r="L194" i="9"/>
  <c r="L195" i="9" s="1"/>
  <c r="E195" i="9"/>
  <c r="H202" i="9" l="1"/>
  <c r="H201" i="9"/>
  <c r="H203" i="9"/>
  <c r="D9" i="10" s="1"/>
  <c r="C12" i="23" s="1"/>
  <c r="H200" i="9"/>
  <c r="C105" i="23" s="1"/>
  <c r="G195" i="9"/>
  <c r="C195" i="9"/>
  <c r="D195" i="9"/>
  <c r="J199" i="9"/>
  <c r="I199" i="9"/>
  <c r="F5" i="10" l="1"/>
  <c r="E8" i="23" s="1"/>
  <c r="E5" i="10"/>
  <c r="D8" i="23" s="1"/>
  <c r="D104" i="23"/>
  <c r="J200" i="9"/>
  <c r="F6" i="10" s="1"/>
  <c r="E9" i="23" s="1"/>
  <c r="D8" i="10"/>
  <c r="C11" i="23" s="1"/>
  <c r="C107" i="23"/>
  <c r="D7" i="10"/>
  <c r="C10" i="23" s="1"/>
  <c r="C106" i="23"/>
  <c r="I200" i="9"/>
  <c r="D6" i="10"/>
  <c r="C9" i="23" s="1"/>
  <c r="J202" i="9"/>
  <c r="J201" i="9"/>
  <c r="I201" i="9"/>
  <c r="I202" i="9"/>
  <c r="J203" i="9"/>
  <c r="F9" i="10" s="1"/>
  <c r="I203" i="9"/>
  <c r="E9" i="10" s="1"/>
  <c r="D12" i="23" s="1"/>
  <c r="K199" i="9"/>
  <c r="K200" i="9" l="1"/>
  <c r="G6" i="10" s="1"/>
  <c r="F9" i="23" s="1"/>
  <c r="B23" i="46"/>
  <c r="B22" i="46"/>
  <c r="E104" i="23"/>
  <c r="G5" i="10"/>
  <c r="F8" i="23" s="1"/>
  <c r="F104" i="23"/>
  <c r="E12" i="23"/>
  <c r="B28" i="10"/>
  <c r="E8" i="10"/>
  <c r="D11" i="23" s="1"/>
  <c r="D107" i="23"/>
  <c r="F8" i="10"/>
  <c r="E11" i="23" s="1"/>
  <c r="E6" i="10"/>
  <c r="D9" i="23" s="1"/>
  <c r="D105" i="23"/>
  <c r="E7" i="10"/>
  <c r="D10" i="23" s="1"/>
  <c r="D106" i="23"/>
  <c r="F7" i="10"/>
  <c r="E10" i="23" s="1"/>
  <c r="K202" i="9"/>
  <c r="K201" i="9"/>
  <c r="B24" i="10"/>
  <c r="B25" i="10"/>
  <c r="K203" i="9"/>
  <c r="G9" i="10" s="1"/>
  <c r="F12" i="23" s="1"/>
  <c r="F28" i="10" l="1"/>
  <c r="J28" i="10"/>
  <c r="C28" i="10"/>
  <c r="G28" i="10"/>
  <c r="K28" i="10"/>
  <c r="I28" i="10"/>
  <c r="D28" i="10"/>
  <c r="L28" i="10"/>
  <c r="M28" i="10"/>
  <c r="H28" i="10"/>
  <c r="E28" i="10"/>
  <c r="D23" i="46"/>
  <c r="H23" i="46"/>
  <c r="L23" i="46"/>
  <c r="C23" i="46"/>
  <c r="I23" i="46"/>
  <c r="K23" i="46"/>
  <c r="E23" i="46"/>
  <c r="J23" i="46"/>
  <c r="F23" i="46"/>
  <c r="G23" i="46"/>
  <c r="M23" i="46"/>
  <c r="F22" i="46"/>
  <c r="J22" i="46"/>
  <c r="H22" i="46"/>
  <c r="M22" i="46"/>
  <c r="K22" i="46"/>
  <c r="D22" i="46"/>
  <c r="I22" i="46"/>
  <c r="C22" i="46"/>
  <c r="E22" i="46"/>
  <c r="G22" i="46"/>
  <c r="L22" i="46"/>
  <c r="D25" i="10"/>
  <c r="H25" i="10"/>
  <c r="L25" i="10"/>
  <c r="E25" i="10"/>
  <c r="I25" i="10"/>
  <c r="M25" i="10"/>
  <c r="G25" i="10"/>
  <c r="C25" i="10"/>
  <c r="J25" i="10"/>
  <c r="K25" i="10"/>
  <c r="F25" i="10"/>
  <c r="F24" i="10"/>
  <c r="J24" i="10"/>
  <c r="C24" i="10"/>
  <c r="G24" i="10"/>
  <c r="K24" i="10"/>
  <c r="I24" i="10"/>
  <c r="D24" i="10"/>
  <c r="L24" i="10"/>
  <c r="E24" i="10"/>
  <c r="M24" i="10"/>
  <c r="H24" i="10"/>
  <c r="E105" i="23"/>
  <c r="B27" i="10"/>
  <c r="F105" i="23"/>
  <c r="B26" i="10"/>
  <c r="B25" i="46"/>
  <c r="E107" i="23"/>
  <c r="G8" i="10"/>
  <c r="F11" i="23" s="1"/>
  <c r="F107" i="23"/>
  <c r="B24" i="46"/>
  <c r="E106" i="23"/>
  <c r="G7" i="10"/>
  <c r="F10" i="23" s="1"/>
  <c r="F106" i="23"/>
  <c r="F24" i="46" l="1"/>
  <c r="J24" i="46"/>
  <c r="D24" i="46"/>
  <c r="I24" i="46"/>
  <c r="C24" i="46"/>
  <c r="L24" i="46"/>
  <c r="E24" i="46"/>
  <c r="K24" i="46"/>
  <c r="K26" i="46" s="1"/>
  <c r="J19" i="22" s="1"/>
  <c r="G24" i="46"/>
  <c r="H24" i="46"/>
  <c r="H26" i="46" s="1"/>
  <c r="G19" i="22" s="1"/>
  <c r="M24" i="46"/>
  <c r="F26" i="10"/>
  <c r="J26" i="10"/>
  <c r="G26" i="10"/>
  <c r="K26" i="10"/>
  <c r="E26" i="10"/>
  <c r="E29" i="10" s="1"/>
  <c r="M26" i="10"/>
  <c r="I26" i="10"/>
  <c r="D26" i="10"/>
  <c r="L26" i="10"/>
  <c r="H26" i="10"/>
  <c r="C26" i="10"/>
  <c r="H29" i="10"/>
  <c r="D25" i="46"/>
  <c r="H25" i="46"/>
  <c r="L25" i="46"/>
  <c r="E25" i="46"/>
  <c r="J25" i="46"/>
  <c r="M25" i="46"/>
  <c r="F25" i="46"/>
  <c r="K25" i="46"/>
  <c r="G25" i="46"/>
  <c r="C25" i="46"/>
  <c r="I25" i="46"/>
  <c r="G29" i="10"/>
  <c r="F7" i="22" s="1"/>
  <c r="D27" i="10"/>
  <c r="H27" i="10"/>
  <c r="L27" i="10"/>
  <c r="E27" i="10"/>
  <c r="I27" i="10"/>
  <c r="M27" i="10"/>
  <c r="M29" i="10" s="1"/>
  <c r="L7" i="22" s="1"/>
  <c r="C27" i="10"/>
  <c r="K27" i="10"/>
  <c r="F27" i="10"/>
  <c r="G27" i="10"/>
  <c r="J27" i="10"/>
  <c r="J29" i="10" s="1"/>
  <c r="F29" i="10"/>
  <c r="F26" i="46"/>
  <c r="E19" i="22" s="1"/>
  <c r="D29" i="10" l="1"/>
  <c r="K29" i="10"/>
  <c r="L29" i="10"/>
  <c r="K7" i="22" s="1"/>
  <c r="C29" i="10"/>
  <c r="B7" i="22" s="1"/>
  <c r="I29" i="10"/>
  <c r="H7" i="22" s="1"/>
  <c r="J7" i="22"/>
  <c r="G7" i="22"/>
  <c r="J26" i="46"/>
  <c r="I19" i="22" s="1"/>
  <c r="I7" i="22"/>
  <c r="D7" i="22"/>
  <c r="C7" i="22"/>
  <c r="I26" i="46"/>
  <c r="H19" i="22" s="1"/>
  <c r="E7" i="22"/>
  <c r="M26" i="46"/>
  <c r="L19" i="22" s="1"/>
  <c r="G26" i="46"/>
  <c r="F19" i="22" s="1"/>
  <c r="C26" i="46"/>
  <c r="B19" i="22" s="1"/>
  <c r="L26" i="46"/>
  <c r="K19" i="22" s="1"/>
  <c r="D26" i="46"/>
  <c r="C19" i="22" s="1"/>
  <c r="E26" i="46"/>
  <c r="D19" i="22" s="1"/>
</calcChain>
</file>

<file path=xl/sharedStrings.xml><?xml version="1.0" encoding="utf-8"?>
<sst xmlns="http://schemas.openxmlformats.org/spreadsheetml/2006/main" count="3966" uniqueCount="486">
  <si>
    <t>CO1</t>
  </si>
  <si>
    <t>CO2</t>
  </si>
  <si>
    <t>CO3</t>
  </si>
  <si>
    <t>CO4</t>
  </si>
  <si>
    <t>No. of Students attained CO</t>
  </si>
  <si>
    <t>PO3</t>
  </si>
  <si>
    <t>PO1</t>
  </si>
  <si>
    <t>PO2</t>
  </si>
  <si>
    <t>C01</t>
  </si>
  <si>
    <t>C02</t>
  </si>
  <si>
    <t>C03</t>
  </si>
  <si>
    <t>C04</t>
  </si>
  <si>
    <t>PO4</t>
  </si>
  <si>
    <t>PO5</t>
  </si>
  <si>
    <t>Level</t>
  </si>
  <si>
    <t>Internals</t>
  </si>
  <si>
    <t xml:space="preserve">CO </t>
  </si>
  <si>
    <t>Percentage</t>
  </si>
  <si>
    <t>Final CO Attainment</t>
  </si>
  <si>
    <t>Marks</t>
  </si>
  <si>
    <t>Question number</t>
  </si>
  <si>
    <t>Course outcome</t>
  </si>
  <si>
    <t>Maximum marks</t>
  </si>
  <si>
    <t xml:space="preserve">LEVEL  </t>
  </si>
  <si>
    <t>3-Substantial</t>
  </si>
  <si>
    <t>2-Moderate</t>
  </si>
  <si>
    <t>1-Slight</t>
  </si>
  <si>
    <t>"-" No Co-relation</t>
  </si>
  <si>
    <t xml:space="preserve"> ATTAINMENT</t>
  </si>
  <si>
    <t>Final CO</t>
  </si>
  <si>
    <t>Average</t>
  </si>
  <si>
    <t>CO 1</t>
  </si>
  <si>
    <t>CO 2</t>
  </si>
  <si>
    <t>CO 3</t>
  </si>
  <si>
    <t>CO 4</t>
  </si>
  <si>
    <t>Percent</t>
  </si>
  <si>
    <t xml:space="preserve">Total Preparatory Exam </t>
  </si>
  <si>
    <t>Section A</t>
  </si>
  <si>
    <t>Section B</t>
  </si>
  <si>
    <t>Sec-C</t>
  </si>
  <si>
    <t xml:space="preserve">External Exam </t>
  </si>
  <si>
    <t>R V Institute of Management</t>
  </si>
  <si>
    <t xml:space="preserve">CA 17, 26 Main, 36th Cross, 4th T Block, Jayanagar, </t>
  </si>
  <si>
    <t>Bengaluru, Karnataka  560 041</t>
  </si>
  <si>
    <t>Course Code:</t>
  </si>
  <si>
    <t>Course Name:</t>
  </si>
  <si>
    <t xml:space="preserve">Sem/Dev: </t>
  </si>
  <si>
    <t>No. of students attended</t>
  </si>
  <si>
    <t>PO6</t>
  </si>
  <si>
    <t>PO7</t>
  </si>
  <si>
    <t>PO8</t>
  </si>
  <si>
    <t>PO9</t>
  </si>
  <si>
    <t xml:space="preserve"> CO Attainment percentage</t>
  </si>
  <si>
    <t>Student Reg. No</t>
  </si>
  <si>
    <t>Student Name</t>
  </si>
  <si>
    <t>Name of the Course Teacher:</t>
  </si>
  <si>
    <t>Course Outcome Report</t>
  </si>
  <si>
    <t>C05</t>
  </si>
  <si>
    <t>CO5</t>
  </si>
  <si>
    <t>CO 5</t>
  </si>
  <si>
    <t>SUBJECT</t>
  </si>
  <si>
    <t>Preparatory Exam</t>
  </si>
  <si>
    <t>Course Outcome  (Cos)</t>
  </si>
  <si>
    <t>III / A&amp;B</t>
  </si>
  <si>
    <t>Dr. Purushottam Bung, Prof. Rashmi Shetty &amp; Prof. Uma Sharma</t>
  </si>
  <si>
    <t>3.3.1</t>
  </si>
  <si>
    <t xml:space="preserve"> Prof. Dileep &amp; CA Padmini V  </t>
  </si>
  <si>
    <t>3.3.2</t>
  </si>
  <si>
    <t xml:space="preserve">Corporate Tax Planning      </t>
  </si>
  <si>
    <t xml:space="preserve"> B &amp; C</t>
  </si>
  <si>
    <t>III / B&amp;C</t>
  </si>
  <si>
    <t>III/ BC</t>
  </si>
  <si>
    <t>3.3.3</t>
  </si>
  <si>
    <t xml:space="preserve"> Corporate Valuation &amp; Restructuring</t>
  </si>
  <si>
    <t>3.4.1</t>
  </si>
  <si>
    <t>III / A</t>
  </si>
  <si>
    <t>III / D</t>
  </si>
  <si>
    <t>3.4.2</t>
  </si>
  <si>
    <t>III/ A</t>
  </si>
  <si>
    <t>3.4.3</t>
  </si>
  <si>
    <t>III / ABCD</t>
  </si>
  <si>
    <t>PO10</t>
  </si>
  <si>
    <t>PO11</t>
  </si>
  <si>
    <t>CO 6</t>
  </si>
  <si>
    <t>CO6</t>
  </si>
  <si>
    <t>C06</t>
  </si>
  <si>
    <t>CO -PO Attainment Level -Batch-2019-21  3rd Semester</t>
  </si>
  <si>
    <t>MB197601</t>
  </si>
  <si>
    <t>AAKANKSHA RAO B.S</t>
  </si>
  <si>
    <t>MB197602</t>
  </si>
  <si>
    <t>ABHAY PAI</t>
  </si>
  <si>
    <t xml:space="preserve">MB197603 </t>
  </si>
  <si>
    <t xml:space="preserve">ABHISHEK HATTI </t>
  </si>
  <si>
    <t>MB197604</t>
  </si>
  <si>
    <t>ABHISHEK JAGADISH JOSHI</t>
  </si>
  <si>
    <t>MB197605</t>
  </si>
  <si>
    <t>ABHISHEK VIJAYKUMAR LAKKUNDI</t>
  </si>
  <si>
    <t>MB197606</t>
  </si>
  <si>
    <t>AISHWARYA R K</t>
  </si>
  <si>
    <t>MB197607</t>
  </si>
  <si>
    <t>AKASH ROSARIO</t>
  </si>
  <si>
    <t xml:space="preserve">MB197608 </t>
  </si>
  <si>
    <t xml:space="preserve">AKSHATHA BOPAIAH M </t>
  </si>
  <si>
    <t>MB197609</t>
  </si>
  <si>
    <t xml:space="preserve">AKSHATHA K M </t>
  </si>
  <si>
    <t>MB197610</t>
  </si>
  <si>
    <t>AKSHATHA M L</t>
  </si>
  <si>
    <t>MB197611</t>
  </si>
  <si>
    <t>AKSHAY KUMAR</t>
  </si>
  <si>
    <t>MB197612</t>
  </si>
  <si>
    <t>ALOK KRISHNA HEGDE</t>
  </si>
  <si>
    <t>MB197613</t>
  </si>
  <si>
    <t>AMOGH N</t>
  </si>
  <si>
    <t>MB197614</t>
  </si>
  <si>
    <t>ANANT BAJPAI</t>
  </si>
  <si>
    <t>MB197615</t>
  </si>
  <si>
    <t>ANIRUDH YS</t>
  </si>
  <si>
    <t xml:space="preserve">MB197616 </t>
  </si>
  <si>
    <t xml:space="preserve">ANJALI.T.M </t>
  </si>
  <si>
    <t>MB197617</t>
  </si>
  <si>
    <t>ARCHANA V</t>
  </si>
  <si>
    <t>MB197618</t>
  </si>
  <si>
    <t>ARUN RAVEENDRA BHAT</t>
  </si>
  <si>
    <t xml:space="preserve">MB197619 </t>
  </si>
  <si>
    <t>ASHWATHI SUNDARAM</t>
  </si>
  <si>
    <t>MB197620</t>
  </si>
  <si>
    <t>ATHRI D A</t>
  </si>
  <si>
    <t xml:space="preserve">MB197621 </t>
  </si>
  <si>
    <t>AYUSHI ANAND</t>
  </si>
  <si>
    <t>MB197622</t>
  </si>
  <si>
    <t>B VASAVI</t>
  </si>
  <si>
    <t>MB197623</t>
  </si>
  <si>
    <t>BALACHANDRA ADIGA</t>
  </si>
  <si>
    <t>MB197624</t>
  </si>
  <si>
    <t>BALAJI RAJ V T</t>
  </si>
  <si>
    <t>MB197625</t>
  </si>
  <si>
    <t>BHARATH GOWDA M R</t>
  </si>
  <si>
    <t>MB197626</t>
  </si>
  <si>
    <t>BHARATH KIRAN D V</t>
  </si>
  <si>
    <t>MB197627</t>
  </si>
  <si>
    <t>BHARATH P</t>
  </si>
  <si>
    <t>MB197628</t>
  </si>
  <si>
    <t>BHARGAVI</t>
  </si>
  <si>
    <t>MB197629</t>
  </si>
  <si>
    <t xml:space="preserve">BHUMIKA S J </t>
  </si>
  <si>
    <t>MB197630</t>
  </si>
  <si>
    <t>BINDU PRIYA</t>
  </si>
  <si>
    <t>MB197631</t>
  </si>
  <si>
    <t xml:space="preserve">C RAVI KUMAR </t>
  </si>
  <si>
    <t>MB197632</t>
  </si>
  <si>
    <t>CHAITRA HIREGOWDARA</t>
  </si>
  <si>
    <t>MB197633</t>
  </si>
  <si>
    <t>CHANDHAN S</t>
  </si>
  <si>
    <t>MB197634</t>
  </si>
  <si>
    <t>CHERUKURI TRIVENI</t>
  </si>
  <si>
    <t>MB197635</t>
  </si>
  <si>
    <t>CHETAN VIJAY</t>
  </si>
  <si>
    <t>MB197636</t>
  </si>
  <si>
    <t>CHIRAAG. M</t>
  </si>
  <si>
    <t>MB197637</t>
  </si>
  <si>
    <t>CLINTAN JOYAN ROCHE</t>
  </si>
  <si>
    <t>MB197638</t>
  </si>
  <si>
    <t>DARSHAN G</t>
  </si>
  <si>
    <t>MB197639</t>
  </si>
  <si>
    <t>DARSHAN TOOLAHALLI</t>
  </si>
  <si>
    <t>MB197640</t>
  </si>
  <si>
    <t>DEEKSHA. G</t>
  </si>
  <si>
    <t>MB197641</t>
  </si>
  <si>
    <t>DEEKSHA K</t>
  </si>
  <si>
    <t>MB197642</t>
  </si>
  <si>
    <t>DEENA K</t>
  </si>
  <si>
    <t>MB197643</t>
  </si>
  <si>
    <t>DEEPAK DESAI</t>
  </si>
  <si>
    <t>MB197644</t>
  </si>
  <si>
    <t>DEEPIKA M</t>
  </si>
  <si>
    <t>MB197645</t>
  </si>
  <si>
    <t>DILEEP SATISH HEGDE</t>
  </si>
  <si>
    <t>MB197646</t>
  </si>
  <si>
    <t>DIVYA MUGADUR</t>
  </si>
  <si>
    <t>MB197647</t>
  </si>
  <si>
    <t>DIVYASHREE R</t>
  </si>
  <si>
    <t>MB197648</t>
  </si>
  <si>
    <t>GANAPATI JANARDHAN BHAT</t>
  </si>
  <si>
    <t>MB197649</t>
  </si>
  <si>
    <t>GOWTHAM S M</t>
  </si>
  <si>
    <t>MB197650</t>
  </si>
  <si>
    <t>GREESHMA G M</t>
  </si>
  <si>
    <t>MB197651</t>
  </si>
  <si>
    <t>GUNJAN RAJ</t>
  </si>
  <si>
    <t>MB197652</t>
  </si>
  <si>
    <t>GURUPRASAD R</t>
  </si>
  <si>
    <t>MB197653</t>
  </si>
  <si>
    <t>HARSHA NAGARAJ DAS</t>
  </si>
  <si>
    <t>MB197654</t>
  </si>
  <si>
    <t>K KRISHNAPRASAD</t>
  </si>
  <si>
    <t>MB197655</t>
  </si>
  <si>
    <t>K R AKSHAY</t>
  </si>
  <si>
    <t>MB197656</t>
  </si>
  <si>
    <t>KAMBHAM HARSHITHA</t>
  </si>
  <si>
    <t>MB197657</t>
  </si>
  <si>
    <t>KARAN SK</t>
  </si>
  <si>
    <t>MB197658</t>
  </si>
  <si>
    <t xml:space="preserve">KARTHIK AV </t>
  </si>
  <si>
    <t>MB197659</t>
  </si>
  <si>
    <t>KARTHIK N D</t>
  </si>
  <si>
    <t>MB197660</t>
  </si>
  <si>
    <t>KEERTHAN KAMATH</t>
  </si>
  <si>
    <t>MB197661</t>
  </si>
  <si>
    <t>KEERTI PATIL</t>
  </si>
  <si>
    <t>MB197662</t>
  </si>
  <si>
    <t>KESHAV ADITYA</t>
  </si>
  <si>
    <t>MB197663</t>
  </si>
  <si>
    <t>KRITI SHUKLA</t>
  </si>
  <si>
    <t>MB197664</t>
  </si>
  <si>
    <t>KUBERANAND N</t>
  </si>
  <si>
    <t>MB197665</t>
  </si>
  <si>
    <t>LALITHA TV</t>
  </si>
  <si>
    <t>MB197666</t>
  </si>
  <si>
    <t>LATHASHREE S</t>
  </si>
  <si>
    <t>MB197667</t>
  </si>
  <si>
    <t xml:space="preserve">LAVANYA H </t>
  </si>
  <si>
    <t xml:space="preserve">MB197668 </t>
  </si>
  <si>
    <t xml:space="preserve">LEELAVATI B THITE </t>
  </si>
  <si>
    <t>MB197669</t>
  </si>
  <si>
    <t>LEENA PARIK</t>
  </si>
  <si>
    <t>MB197670</t>
  </si>
  <si>
    <t>LINGRAJ KUMAR PATIL</t>
  </si>
  <si>
    <t>MB197671</t>
  </si>
  <si>
    <t>LOKESH MG</t>
  </si>
  <si>
    <t>MB197672</t>
  </si>
  <si>
    <t>MAHESHA.S</t>
  </si>
  <si>
    <t>MB197674</t>
  </si>
  <si>
    <t>MALLIKARJUN J</t>
  </si>
  <si>
    <t>MB197675</t>
  </si>
  <si>
    <t>MAMATHA</t>
  </si>
  <si>
    <t xml:space="preserve">MB197676 </t>
  </si>
  <si>
    <t xml:space="preserve">MAMATHA BHASKAR GAONKAR </t>
  </si>
  <si>
    <t>MB197677</t>
  </si>
  <si>
    <t>MANOJ BASAPPA KATTI</t>
  </si>
  <si>
    <t>MB197678</t>
  </si>
  <si>
    <t>MEGHANA R T</t>
  </si>
  <si>
    <t>MB197679</t>
  </si>
  <si>
    <t>MOHAN R</t>
  </si>
  <si>
    <t>MB197680</t>
  </si>
  <si>
    <t>MOHD ZEESHAN ATHANI</t>
  </si>
  <si>
    <t>MB197681</t>
  </si>
  <si>
    <t>MUZAMMIL RIHAN</t>
  </si>
  <si>
    <t xml:space="preserve">MB197682 </t>
  </si>
  <si>
    <t xml:space="preserve">N B GOWTAMI </t>
  </si>
  <si>
    <t>MB197683</t>
  </si>
  <si>
    <t>NAGASHREE UMESH. K</t>
  </si>
  <si>
    <t xml:space="preserve">MB197684 </t>
  </si>
  <si>
    <t xml:space="preserve">NAMRATA S KOTUR </t>
  </si>
  <si>
    <t>MB197685</t>
  </si>
  <si>
    <t>NARAHARI K K</t>
  </si>
  <si>
    <t>MB197686</t>
  </si>
  <si>
    <t>NIKHIL K</t>
  </si>
  <si>
    <t>MB197687</t>
  </si>
  <si>
    <t>NIKITA L</t>
  </si>
  <si>
    <t>MB197688</t>
  </si>
  <si>
    <t>NIKITA M</t>
  </si>
  <si>
    <t>MB197689</t>
  </si>
  <si>
    <t>NITHIN SHASHINDRAN</t>
  </si>
  <si>
    <t>MB197690</t>
  </si>
  <si>
    <t>NITHIN VARMA M</t>
  </si>
  <si>
    <t>MB197691</t>
  </si>
  <si>
    <t>AMARNATH P M</t>
  </si>
  <si>
    <t>MB197692</t>
  </si>
  <si>
    <t>POOJA BILLAVA.L</t>
  </si>
  <si>
    <t>MB197693</t>
  </si>
  <si>
    <t>POOJA MALLAPPA PATIL</t>
  </si>
  <si>
    <t>MB197694</t>
  </si>
  <si>
    <t>POORNIMA D PATIL</t>
  </si>
  <si>
    <t>MB197695</t>
  </si>
  <si>
    <t>PRAJEETH A GOUTHAM</t>
  </si>
  <si>
    <t>MB197696</t>
  </si>
  <si>
    <t>PRAJNA PRAMANIK</t>
  </si>
  <si>
    <t xml:space="preserve">MB197697 </t>
  </si>
  <si>
    <t xml:space="preserve">PRAJNA SHETTY </t>
  </si>
  <si>
    <t>MB197698</t>
  </si>
  <si>
    <t>PRANAV PRAMOD KUMAR</t>
  </si>
  <si>
    <t>MB197699</t>
  </si>
  <si>
    <t>PRATEEK BHAT</t>
  </si>
  <si>
    <t>MB197700</t>
  </si>
  <si>
    <t>PRATHIKSHA PAWAR.C</t>
  </si>
  <si>
    <t>MB197701</t>
  </si>
  <si>
    <t>PRITHVI SHANKARANARAYANA HEGDE</t>
  </si>
  <si>
    <t>MB197702</t>
  </si>
  <si>
    <t>PRIYANKA V MURTHY</t>
  </si>
  <si>
    <t>MB197703</t>
  </si>
  <si>
    <t>PRIYASHREE S</t>
  </si>
  <si>
    <t xml:space="preserve">MB197704 </t>
  </si>
  <si>
    <t xml:space="preserve">PUSHPA PRANITHA T </t>
  </si>
  <si>
    <t>MB197705</t>
  </si>
  <si>
    <t>R N ROHIT</t>
  </si>
  <si>
    <t>MB197706</t>
  </si>
  <si>
    <t>RAHUL JADHAV M</t>
  </si>
  <si>
    <t>MB197707</t>
  </si>
  <si>
    <t>RAHUL NAIR H</t>
  </si>
  <si>
    <t>MB197708</t>
  </si>
  <si>
    <t>RAJATH S</t>
  </si>
  <si>
    <t xml:space="preserve">MB197709 </t>
  </si>
  <si>
    <t xml:space="preserve">RAKSHITH P S </t>
  </si>
  <si>
    <t>MB197710</t>
  </si>
  <si>
    <t>RAMYA R</t>
  </si>
  <si>
    <t>MB197711</t>
  </si>
  <si>
    <t>RANJITH MN</t>
  </si>
  <si>
    <t>MB197712</t>
  </si>
  <si>
    <t>RASHMI</t>
  </si>
  <si>
    <t xml:space="preserve">MB197713 </t>
  </si>
  <si>
    <t xml:space="preserve">RESHMA SUBRAY HEGDE </t>
  </si>
  <si>
    <t>MB197714</t>
  </si>
  <si>
    <t>S PAVAN KUMAR</t>
  </si>
  <si>
    <t>MB197715</t>
  </si>
  <si>
    <t>S RAJASHRI</t>
  </si>
  <si>
    <t>MB197716</t>
  </si>
  <si>
    <t>SAGAR MURLIDHAR DESAI</t>
  </si>
  <si>
    <t>MB197717</t>
  </si>
  <si>
    <t>SAHANA S. GAONKAR</t>
  </si>
  <si>
    <t>MB197718</t>
  </si>
  <si>
    <t>SAINATH VINAYAK KULKARNI</t>
  </si>
  <si>
    <t>MB197719</t>
  </si>
  <si>
    <t>SALMAN PASHA</t>
  </si>
  <si>
    <t>MB197720</t>
  </si>
  <si>
    <t>SAMARTH.M</t>
  </si>
  <si>
    <t>MB197722</t>
  </si>
  <si>
    <t>SANDESH SHRIDHAR SHET</t>
  </si>
  <si>
    <t>MB197723</t>
  </si>
  <si>
    <t>SANDESHA TIMMAYYA BHAT</t>
  </si>
  <si>
    <t>MB197724</t>
  </si>
  <si>
    <t>SANDESHSAVAK S</t>
  </si>
  <si>
    <t>MB197725</t>
  </si>
  <si>
    <t>Y.SATHISH KUMAR</t>
  </si>
  <si>
    <t>MB197726</t>
  </si>
  <si>
    <t>SATISH REDDY Y</t>
  </si>
  <si>
    <t>MB197727</t>
  </si>
  <si>
    <t>SHAHISTA PARVEEN</t>
  </si>
  <si>
    <t>MB197728</t>
  </si>
  <si>
    <t>SHASHANK BT</t>
  </si>
  <si>
    <t>MB197729</t>
  </si>
  <si>
    <t>SHASHANK KHARVI</t>
  </si>
  <si>
    <t>Mb197730</t>
  </si>
  <si>
    <t>SHASHI KIRAN</t>
  </si>
  <si>
    <t>MB197731</t>
  </si>
  <si>
    <t>SHASHINAGA.C</t>
  </si>
  <si>
    <t xml:space="preserve">MB197732 </t>
  </si>
  <si>
    <t>SHEELA HEGDE</t>
  </si>
  <si>
    <t>MB197733</t>
  </si>
  <si>
    <t>SHRAVYA SHETTY</t>
  </si>
  <si>
    <t>MB197734</t>
  </si>
  <si>
    <t xml:space="preserve">SHIVAPRASAD DR </t>
  </si>
  <si>
    <t>MB197735</t>
  </si>
  <si>
    <t>SHREYA AD</t>
  </si>
  <si>
    <t>MB197736</t>
  </si>
  <si>
    <t>SHREYA S</t>
  </si>
  <si>
    <t xml:space="preserve">MB197737 </t>
  </si>
  <si>
    <t>SHREYA SHAHAPURKAR</t>
  </si>
  <si>
    <t>MB197738</t>
  </si>
  <si>
    <t>SHREYA SATISH DESHPANDE</t>
  </si>
  <si>
    <t xml:space="preserve">MB197739 </t>
  </si>
  <si>
    <t>SHRIHARI V</t>
  </si>
  <si>
    <t>MB197740</t>
  </si>
  <si>
    <t>SHRUTHI B</t>
  </si>
  <si>
    <t xml:space="preserve">MB197741 </t>
  </si>
  <si>
    <t>SHUBHAM BASAVARAJ BEESANAKOPPA</t>
  </si>
  <si>
    <t>Mb197742</t>
  </si>
  <si>
    <t>SINDHU NARASIMHA HEGDE</t>
  </si>
  <si>
    <t>MB197743</t>
  </si>
  <si>
    <t>SMEETA PATIL</t>
  </si>
  <si>
    <t>MB197744</t>
  </si>
  <si>
    <t>SNEHA. M</t>
  </si>
  <si>
    <t>MB197746</t>
  </si>
  <si>
    <t>SRAVANTHI T</t>
  </si>
  <si>
    <t>MB197747</t>
  </si>
  <si>
    <t>SRINIDHI BK</t>
  </si>
  <si>
    <t>MB197748</t>
  </si>
  <si>
    <t xml:space="preserve">SRIVALLI N GUPTHA </t>
  </si>
  <si>
    <t>MB197749</t>
  </si>
  <si>
    <t>SUBHASHINI D</t>
  </si>
  <si>
    <t>MB197750</t>
  </si>
  <si>
    <t>SUDHAKARA J V</t>
  </si>
  <si>
    <t>MB197751</t>
  </si>
  <si>
    <t>SUGAN G R</t>
  </si>
  <si>
    <t>MB197752</t>
  </si>
  <si>
    <t>SUMANTH O R</t>
  </si>
  <si>
    <t>MB197753</t>
  </si>
  <si>
    <t>SUNITHA SAGIRAJU U</t>
  </si>
  <si>
    <t>MB197754</t>
  </si>
  <si>
    <t>SUPRITA S CHATNI</t>
  </si>
  <si>
    <t>MB197755</t>
  </si>
  <si>
    <t>SURAJ MUTHU</t>
  </si>
  <si>
    <t>MB197756</t>
  </si>
  <si>
    <t>SUSHMA KAMATH</t>
  </si>
  <si>
    <t xml:space="preserve">MB197757 </t>
  </si>
  <si>
    <t>SUSHMA BHAT K</t>
  </si>
  <si>
    <t>MB197758</t>
  </si>
  <si>
    <t xml:space="preserve">SUSHMITHA D.R </t>
  </si>
  <si>
    <t>MB197759</t>
  </si>
  <si>
    <t>SUSHMITHA P</t>
  </si>
  <si>
    <t>MB197760</t>
  </si>
  <si>
    <t>SWATI KUMARI</t>
  </si>
  <si>
    <t>MB197761</t>
  </si>
  <si>
    <t>SWETHA T R</t>
  </si>
  <si>
    <t>MB197762</t>
  </si>
  <si>
    <t>SYED ASIF PASHA</t>
  </si>
  <si>
    <t>MB197763</t>
  </si>
  <si>
    <t>TADAVARTHY RAGA HANISHA</t>
  </si>
  <si>
    <t>MB197764</t>
  </si>
  <si>
    <t>TAHSIN HADALGE</t>
  </si>
  <si>
    <t>MB197765</t>
  </si>
  <si>
    <t>TANZEEL AHMED</t>
  </si>
  <si>
    <t xml:space="preserve">MB197766 </t>
  </si>
  <si>
    <t xml:space="preserve">TAUHEED AHAMED </t>
  </si>
  <si>
    <t>MB197767</t>
  </si>
  <si>
    <t>TEJASHREE BHAT</t>
  </si>
  <si>
    <t>MB197768</t>
  </si>
  <si>
    <t>TEJASHWINI S</t>
  </si>
  <si>
    <t xml:space="preserve">MB197769 </t>
  </si>
  <si>
    <t xml:space="preserve">THANIKA DEVI A </t>
  </si>
  <si>
    <t>MB197770</t>
  </si>
  <si>
    <t>THEJASVI N</t>
  </si>
  <si>
    <t>MB197771</t>
  </si>
  <si>
    <t>T H V THARAGA</t>
  </si>
  <si>
    <t>MB197772</t>
  </si>
  <si>
    <t>UDAYARAVIKANTH KV</t>
  </si>
  <si>
    <t>MB197773</t>
  </si>
  <si>
    <t>VANDANA BEEJADI VENKATESHA</t>
  </si>
  <si>
    <t>MB197774</t>
  </si>
  <si>
    <t>VARSHINI.S</t>
  </si>
  <si>
    <t>MB197775</t>
  </si>
  <si>
    <t>VASAVI.V</t>
  </si>
  <si>
    <t>MB197776</t>
  </si>
  <si>
    <t>VIDYA V T</t>
  </si>
  <si>
    <t>MB197777</t>
  </si>
  <si>
    <t>VIGNESH V KAMATH</t>
  </si>
  <si>
    <t>MB197778</t>
  </si>
  <si>
    <t>VIKRAM RATHOD</t>
  </si>
  <si>
    <t>MB197779</t>
  </si>
  <si>
    <t>VIVEKA</t>
  </si>
  <si>
    <t>MB197780</t>
  </si>
  <si>
    <t>YASHASWINI H.K</t>
  </si>
  <si>
    <t>Sub:  STRATEGIC MANAGEMENT AND BUSINESS ETHICS t   Sub Code: 3.1</t>
  </si>
  <si>
    <t xml:space="preserve"> STRATEGIC MANAGEMENT AND BUSINESS ETHICS </t>
  </si>
  <si>
    <t>Sub:INVESTMENT ANALYSIS AND PORTFOLIO MANAGEMENT                Sub Code: 3.2.1</t>
  </si>
  <si>
    <t>3.2.1</t>
  </si>
  <si>
    <t xml:space="preserve">INVESTMENT ANALYSIS AND PORTFOLIO MANAGEMENT  </t>
  </si>
  <si>
    <t>Prof.Priya Jain</t>
  </si>
  <si>
    <t>3.2.2</t>
  </si>
  <si>
    <t>Sub:CORPORATE TAXATION FOR MANAGERS        Sub Code: 3.2.2</t>
  </si>
  <si>
    <t>Sub: CORPORATE VALUATION AND FINANCIAL MODELLING   Sub Code: 3.2.3</t>
  </si>
  <si>
    <t>3.2.3</t>
  </si>
  <si>
    <t>CORPORATE VALUATION AND FINANCIAL MODELLING</t>
  </si>
  <si>
    <t xml:space="preserve">Prof. Dileep S      </t>
  </si>
  <si>
    <t>Sub: RURAL AND GREEN MARKETING      Sub Code:3.4.1</t>
  </si>
  <si>
    <t>Prof. A Chandran</t>
  </si>
  <si>
    <t xml:space="preserve">RURAL AND GREEN MARKETING </t>
  </si>
  <si>
    <t>Dr. Noor Firdoos Jahan</t>
  </si>
  <si>
    <t xml:space="preserve">BUSINESS AND SOCIAL MARKETING  </t>
  </si>
  <si>
    <t>Sub: BUSINESS AND SOCIAL MARKETING                Sub Code: 3.3.2</t>
  </si>
  <si>
    <t>Sub: CONSUMER BEHAVIOUR AND NEUROMARKETING          Sub Code:3.3.3</t>
  </si>
  <si>
    <t xml:space="preserve">CONSUMER BEHAVIOUR AND NEUROMARKETING </t>
  </si>
  <si>
    <t>Dr. Padmalini Singh</t>
  </si>
  <si>
    <t>Sub: PERFORMANCE MANAGEMENT AND COMPETENCY MAPPING         Sub Code: 3.4.1</t>
  </si>
  <si>
    <t>PERFORMANCE MANAGEMENT AND COMPETENCY MAPPING</t>
  </si>
  <si>
    <t>Dr. Anupama K Malagi</t>
  </si>
  <si>
    <t xml:space="preserve">Prof. Sowmya D S </t>
  </si>
  <si>
    <t>III / ACD</t>
  </si>
  <si>
    <t xml:space="preserve">TALENT MANAGEMENT AND EMPLOYEE ENGAGEMENT </t>
  </si>
  <si>
    <t>Sub: TALENT MANAGEMENT AND EMPLOYEE ENGAGEMENT         Sub Code:3.4.2</t>
  </si>
  <si>
    <t>Sub:LEARNING AND DEVELOPMENT HUMAN RESOURCES         Sub Code: 3.4.3</t>
  </si>
  <si>
    <t>LEARNING AND DEVELOPMENT HUMAN RESOURCES</t>
  </si>
  <si>
    <t xml:space="preserve">Dr. A Narasima Venkatesh </t>
  </si>
  <si>
    <t>Sub: Predictive Analytics by Using R          Sub Code: 3.7.2</t>
  </si>
  <si>
    <t>Prof. Shreya</t>
  </si>
  <si>
    <t>Predictive Analytics by Using R</t>
  </si>
  <si>
    <t>3.7.2</t>
  </si>
  <si>
    <t>Sub:  DATA WAREHOUSING AND DATA MINING          Sub Code: 3.7.3</t>
  </si>
  <si>
    <t>3.7.3</t>
  </si>
  <si>
    <t xml:space="preserve"> DATA WAREHOUSING AND DATA MINING </t>
  </si>
  <si>
    <t xml:space="preserve">Prof. NNS Reddy &amp; Prof. Priya Jain       </t>
  </si>
  <si>
    <t>Prof. NNS Reddy, Prof. Chandran &amp; Prof. Ramya S</t>
  </si>
  <si>
    <t>Sub: OPEN ELECTIVE: CYBERSPACE           Sub Code: 3.8</t>
  </si>
  <si>
    <t xml:space="preserve">OPEN ELECTIVE: CYBERSPACE     </t>
  </si>
  <si>
    <t>Sub: Predictive Analytics by Using R          Sub Code: 3.7.3</t>
  </si>
  <si>
    <t>Sub:  DATA WAREHOUSING AND DATA MINING          Sub Code: 3.7.2</t>
  </si>
  <si>
    <t>Final CO-PO Attainment -Batch-2019-21  3rd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</si>
</sst>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4"/>
      <color rgb="FFFFFF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Tahoma"/>
      <family val="2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sz val="20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8" fillId="3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 vertical="center"/>
    </xf>
    <xf numFmtId="0" fontId="3" fillId="13" borderId="0" xfId="0" applyFont="1" applyFill="1"/>
    <xf numFmtId="0" fontId="2" fillId="13" borderId="1" xfId="0" applyFont="1" applyFill="1" applyBorder="1"/>
    <xf numFmtId="0" fontId="3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13" fillId="7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/>
    <xf numFmtId="0" fontId="12" fillId="6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18" borderId="0" xfId="0" applyFill="1"/>
    <xf numFmtId="0" fontId="0" fillId="19" borderId="0" xfId="0" applyFill="1"/>
    <xf numFmtId="0" fontId="12" fillId="0" borderId="0" xfId="0" applyFont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5" fillId="0" borderId="0" xfId="0" applyFont="1"/>
    <xf numFmtId="0" fontId="4" fillId="19" borderId="0" xfId="0" applyFont="1" applyFill="1" applyAlignment="1"/>
    <xf numFmtId="0" fontId="1" fillId="19" borderId="0" xfId="0" applyFont="1" applyFill="1"/>
    <xf numFmtId="0" fontId="0" fillId="19" borderId="0" xfId="0" applyFill="1" applyAlignment="1">
      <alignment horizontal="center"/>
    </xf>
    <xf numFmtId="0" fontId="3" fillId="19" borderId="0" xfId="0" applyFont="1" applyFill="1" applyAlignment="1">
      <alignment horizontal="center"/>
    </xf>
    <xf numFmtId="0" fontId="8" fillId="19" borderId="0" xfId="0" applyFont="1" applyFill="1" applyAlignment="1"/>
    <xf numFmtId="0" fontId="2" fillId="19" borderId="0" xfId="0" applyFont="1" applyFill="1" applyAlignment="1">
      <alignment horizontal="center"/>
    </xf>
    <xf numFmtId="0" fontId="2" fillId="19" borderId="0" xfId="0" applyFont="1" applyFill="1"/>
    <xf numFmtId="0" fontId="3" fillId="19" borderId="1" xfId="0" applyFont="1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4" fillId="19" borderId="5" xfId="0" applyFont="1" applyFill="1" applyBorder="1" applyAlignment="1"/>
    <xf numFmtId="0" fontId="4" fillId="18" borderId="0" xfId="0" applyFont="1" applyFill="1" applyAlignment="1"/>
    <xf numFmtId="0" fontId="1" fillId="18" borderId="0" xfId="0" applyFont="1" applyFill="1"/>
    <xf numFmtId="0" fontId="0" fillId="18" borderId="0" xfId="0" applyFill="1" applyAlignment="1">
      <alignment horizontal="center"/>
    </xf>
    <xf numFmtId="0" fontId="3" fillId="18" borderId="0" xfId="0" applyFont="1" applyFill="1" applyAlignment="1">
      <alignment horizontal="center"/>
    </xf>
    <xf numFmtId="0" fontId="8" fillId="18" borderId="0" xfId="0" applyFont="1" applyFill="1" applyAlignment="1"/>
    <xf numFmtId="0" fontId="2" fillId="18" borderId="0" xfId="0" applyFont="1" applyFill="1" applyAlignment="1">
      <alignment horizontal="center"/>
    </xf>
    <xf numFmtId="0" fontId="2" fillId="18" borderId="0" xfId="0" applyFont="1" applyFill="1"/>
    <xf numFmtId="0" fontId="3" fillId="18" borderId="1" xfId="0" applyFont="1" applyFill="1" applyBorder="1" applyAlignment="1">
      <alignment horizontal="center"/>
    </xf>
    <xf numFmtId="0" fontId="4" fillId="18" borderId="5" xfId="0" applyFont="1" applyFill="1" applyBorder="1" applyAlignment="1">
      <alignment horizontal="center"/>
    </xf>
    <xf numFmtId="0" fontId="4" fillId="18" borderId="5" xfId="0" applyFont="1" applyFill="1" applyBorder="1" applyAlignment="1"/>
    <xf numFmtId="0" fontId="2" fillId="19" borderId="1" xfId="0" applyFont="1" applyFill="1" applyBorder="1"/>
    <xf numFmtId="0" fontId="12" fillId="16" borderId="1" xfId="0" applyFont="1" applyFill="1" applyBorder="1" applyAlignment="1">
      <alignment horizontal="center" vertical="center"/>
    </xf>
    <xf numFmtId="1" fontId="12" fillId="16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9" borderId="1" xfId="0" applyNumberFormat="1" applyFont="1" applyFill="1" applyBorder="1" applyAlignment="1">
      <alignment horizontal="center" vertical="center"/>
    </xf>
    <xf numFmtId="1" fontId="12" fillId="10" borderId="1" xfId="0" applyNumberFormat="1" applyFont="1" applyFill="1" applyBorder="1" applyAlignment="1">
      <alignment horizontal="center" vertical="center"/>
    </xf>
    <xf numFmtId="1" fontId="12" fillId="11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1" fontId="12" fillId="17" borderId="1" xfId="0" applyNumberFormat="1" applyFont="1" applyFill="1" applyBorder="1" applyAlignment="1">
      <alignment horizontal="center" vertical="center"/>
    </xf>
    <xf numFmtId="1" fontId="12" fillId="14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19" borderId="0" xfId="0" applyFill="1"/>
    <xf numFmtId="0" fontId="3" fillId="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18" borderId="0" xfId="0" applyFont="1" applyFill="1" applyAlignment="1">
      <alignment wrapText="1"/>
    </xf>
    <xf numFmtId="0" fontId="4" fillId="19" borderId="0" xfId="0" applyFont="1" applyFill="1" applyAlignment="1">
      <alignment wrapText="1"/>
    </xf>
    <xf numFmtId="0" fontId="12" fillId="12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" fontId="18" fillId="5" borderId="1" xfId="0" applyNumberFormat="1" applyFont="1" applyFill="1" applyBorder="1" applyAlignment="1">
      <alignment horizontal="center" vertical="center"/>
    </xf>
    <xf numFmtId="1" fontId="18" fillId="8" borderId="1" xfId="0" applyNumberFormat="1" applyFont="1" applyFill="1" applyBorder="1" applyAlignment="1">
      <alignment horizontal="center" vertical="center"/>
    </xf>
    <xf numFmtId="1" fontId="18" fillId="12" borderId="1" xfId="0" applyNumberFormat="1" applyFont="1" applyFill="1" applyBorder="1" applyAlignment="1">
      <alignment horizontal="center" vertical="center"/>
    </xf>
    <xf numFmtId="1" fontId="18" fillId="11" borderId="1" xfId="0" applyNumberFormat="1" applyFont="1" applyFill="1" applyBorder="1" applyAlignment="1">
      <alignment horizontal="center" vertical="center"/>
    </xf>
    <xf numFmtId="1" fontId="18" fillId="15" borderId="1" xfId="0" applyNumberFormat="1" applyFont="1" applyFill="1" applyBorder="1" applyAlignment="1">
      <alignment horizontal="center" vertical="center"/>
    </xf>
    <xf numFmtId="1" fontId="18" fillId="7" borderId="1" xfId="0" applyNumberFormat="1" applyFont="1" applyFill="1" applyBorder="1" applyAlignment="1">
      <alignment horizontal="center" vertical="center"/>
    </xf>
    <xf numFmtId="1" fontId="19" fillId="9" borderId="1" xfId="0" applyNumberFormat="1" applyFont="1" applyFill="1" applyBorder="1" applyAlignment="1">
      <alignment horizontal="center" vertical="center"/>
    </xf>
    <xf numFmtId="1" fontId="19" fillId="12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0" fontId="18" fillId="12" borderId="1" xfId="0" applyFont="1" applyFill="1" applyBorder="1" applyAlignment="1">
      <alignment horizontal="left" vertical="center"/>
    </xf>
    <xf numFmtId="0" fontId="18" fillId="11" borderId="1" xfId="0" applyFont="1" applyFill="1" applyBorder="1" applyAlignment="1">
      <alignment horizontal="left" vertical="center"/>
    </xf>
    <xf numFmtId="0" fontId="18" fillId="15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0" fontId="18" fillId="9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19" borderId="0" xfId="0" applyFill="1"/>
    <xf numFmtId="0" fontId="3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6" fillId="19" borderId="0" xfId="0" applyFont="1" applyFill="1" applyAlignment="1"/>
    <xf numFmtId="0" fontId="5" fillId="19" borderId="0" xfId="0" applyFont="1" applyFill="1" applyAlignment="1"/>
    <xf numFmtId="0" fontId="18" fillId="20" borderId="1" xfId="0" applyFont="1" applyFill="1" applyBorder="1" applyAlignment="1">
      <alignment horizontal="left" vertical="center" wrapText="1"/>
    </xf>
    <xf numFmtId="1" fontId="19" fillId="2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18" borderId="0" xfId="0" applyFont="1" applyFill="1" applyAlignment="1">
      <alignment horizontal="center"/>
    </xf>
    <xf numFmtId="0" fontId="10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19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19" borderId="0" xfId="0" applyFill="1"/>
    <xf numFmtId="0" fontId="5" fillId="19" borderId="0" xfId="0" applyFont="1" applyFill="1" applyAlignment="1">
      <alignment horizontal="center"/>
    </xf>
    <xf numFmtId="0" fontId="16" fillId="19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4" fillId="19" borderId="3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11" borderId="19" xfId="0" applyFont="1" applyFill="1" applyBorder="1" applyAlignment="1">
      <alignment horizontal="center"/>
    </xf>
    <xf numFmtId="0" fontId="17" fillId="11" borderId="0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17" borderId="3" xfId="0" applyFont="1" applyFill="1" applyBorder="1" applyAlignment="1">
      <alignment horizontal="center" vertical="center"/>
    </xf>
    <xf numFmtId="0" fontId="12" fillId="17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16" borderId="3" xfId="0" applyFont="1" applyFill="1" applyBorder="1" applyAlignment="1">
      <alignment horizontal="center" vertical="center"/>
    </xf>
    <xf numFmtId="0" fontId="12" fillId="1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wrapText="1"/>
    </xf>
    <xf numFmtId="0" fontId="4" fillId="19" borderId="0" xfId="0" applyFont="1" applyFill="1" applyAlignment="1">
      <alignment horizontal="center" wrapText="1"/>
    </xf>
    <xf numFmtId="0" fontId="4" fillId="19" borderId="0" xfId="0" applyFont="1" applyFill="1" applyAlignment="1">
      <alignment horizontal="center" wrapText="1"/>
    </xf>
    <xf numFmtId="0" fontId="0" fillId="19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D"/>
      <color rgb="FFEF9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5</xdr:row>
      <xdr:rowOff>466445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603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755697</xdr:colOff>
      <xdr:row>1</xdr:row>
      <xdr:rowOff>23112</xdr:rowOff>
    </xdr:from>
    <xdr:to>
      <xdr:col>0</xdr:col>
      <xdr:colOff>1441497</xdr:colOff>
      <xdr:row>4</xdr:row>
      <xdr:rowOff>73538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97" y="261237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1416844</xdr:colOff>
      <xdr:row>0</xdr:row>
      <xdr:rowOff>107156</xdr:rowOff>
    </xdr:from>
    <xdr:to>
      <xdr:col>1</xdr:col>
      <xdr:colOff>135731</xdr:colOff>
      <xdr:row>3</xdr:row>
      <xdr:rowOff>109957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4" y="107156"/>
          <a:ext cx="690562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5</xdr:row>
      <xdr:rowOff>190220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3822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755697</xdr:colOff>
      <xdr:row>1</xdr:row>
      <xdr:rowOff>23112</xdr:rowOff>
    </xdr:from>
    <xdr:to>
      <xdr:col>0</xdr:col>
      <xdr:colOff>755697</xdr:colOff>
      <xdr:row>4</xdr:row>
      <xdr:rowOff>73538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97" y="261237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61632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61632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61632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1416844</xdr:colOff>
      <xdr:row>0</xdr:row>
      <xdr:rowOff>107156</xdr:rowOff>
    </xdr:from>
    <xdr:to>
      <xdr:col>1</xdr:col>
      <xdr:colOff>411956</xdr:colOff>
      <xdr:row>3</xdr:row>
      <xdr:rowOff>157582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4" y="107156"/>
          <a:ext cx="690562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109257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695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109257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695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109257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695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1416844</xdr:colOff>
      <xdr:row>0</xdr:row>
      <xdr:rowOff>107156</xdr:rowOff>
    </xdr:from>
    <xdr:to>
      <xdr:col>1</xdr:col>
      <xdr:colOff>411956</xdr:colOff>
      <xdr:row>4</xdr:row>
      <xdr:rowOff>14707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4" y="107156"/>
          <a:ext cx="690562" cy="6695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2</xdr:row>
      <xdr:rowOff>174251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109257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109257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109257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66675</xdr:rowOff>
    </xdr:from>
    <xdr:to>
      <xdr:col>0</xdr:col>
      <xdr:colOff>1314450</xdr:colOff>
      <xdr:row>2</xdr:row>
      <xdr:rowOff>117101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6675"/>
          <a:ext cx="685800" cy="526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973667</xdr:colOff>
      <xdr:row>0</xdr:row>
      <xdr:rowOff>84666</xdr:rowOff>
    </xdr:from>
    <xdr:to>
      <xdr:col>0</xdr:col>
      <xdr:colOff>1659467</xdr:colOff>
      <xdr:row>3</xdr:row>
      <xdr:rowOff>82175</xdr:rowOff>
    </xdr:to>
    <xdr:pic>
      <xdr:nvPicPr>
        <xdr:cNvPr id="6" name="Picture 5" descr="Image result for RVIM log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67" y="8466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1153584</xdr:colOff>
      <xdr:row>0</xdr:row>
      <xdr:rowOff>105834</xdr:rowOff>
    </xdr:from>
    <xdr:to>
      <xdr:col>1</xdr:col>
      <xdr:colOff>146051</xdr:colOff>
      <xdr:row>3</xdr:row>
      <xdr:rowOff>103343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584" y="105834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1171575</xdr:colOff>
      <xdr:row>0</xdr:row>
      <xdr:rowOff>0</xdr:rowOff>
    </xdr:from>
    <xdr:to>
      <xdr:col>1</xdr:col>
      <xdr:colOff>161925</xdr:colOff>
      <xdr:row>3</xdr:row>
      <xdr:rowOff>2801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1312333</xdr:colOff>
      <xdr:row>0</xdr:row>
      <xdr:rowOff>137583</xdr:rowOff>
    </xdr:from>
    <xdr:to>
      <xdr:col>1</xdr:col>
      <xdr:colOff>304800</xdr:colOff>
      <xdr:row>3</xdr:row>
      <xdr:rowOff>135092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333" y="137583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1524000</xdr:colOff>
      <xdr:row>0</xdr:row>
      <xdr:rowOff>52917</xdr:rowOff>
    </xdr:from>
    <xdr:to>
      <xdr:col>1</xdr:col>
      <xdr:colOff>516467</xdr:colOff>
      <xdr:row>3</xdr:row>
      <xdr:rowOff>50426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2917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1393032</xdr:colOff>
      <xdr:row>0</xdr:row>
      <xdr:rowOff>130969</xdr:rowOff>
    </xdr:from>
    <xdr:to>
      <xdr:col>1</xdr:col>
      <xdr:colOff>388144</xdr:colOff>
      <xdr:row>3</xdr:row>
      <xdr:rowOff>133770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032" y="130969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1416844</xdr:colOff>
      <xdr:row>0</xdr:row>
      <xdr:rowOff>107156</xdr:rowOff>
    </xdr:from>
    <xdr:to>
      <xdr:col>1</xdr:col>
      <xdr:colOff>411956</xdr:colOff>
      <xdr:row>3</xdr:row>
      <xdr:rowOff>109957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4" y="10715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892969</xdr:colOff>
      <xdr:row>0</xdr:row>
      <xdr:rowOff>119063</xdr:rowOff>
    </xdr:from>
    <xdr:to>
      <xdr:col>0</xdr:col>
      <xdr:colOff>1578769</xdr:colOff>
      <xdr:row>3</xdr:row>
      <xdr:rowOff>121864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969" y="119063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zoomScale="80" zoomScaleNormal="80" workbookViewId="0">
      <selection activeCell="D8" sqref="D8"/>
    </sheetView>
  </sheetViews>
  <sheetFormatPr defaultRowHeight="15" x14ac:dyDescent="0.25"/>
  <cols>
    <col min="1" max="1" width="24.5703125" style="1" customWidth="1"/>
    <col min="2" max="2" width="46.85546875" style="1" customWidth="1"/>
    <col min="3" max="13" width="8.7109375" style="2" customWidth="1"/>
    <col min="14" max="14" width="10.85546875" style="2" customWidth="1"/>
    <col min="15" max="15" width="15.7109375" style="52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191" t="s">
        <v>41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 customHeight="1" x14ac:dyDescent="0.3">
      <c r="A2" s="191" t="s">
        <v>42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5" customHeight="1" x14ac:dyDescent="0.3">
      <c r="A3" s="191" t="s">
        <v>43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5" customHeight="1" x14ac:dyDescent="0.3">
      <c r="A4" s="192" t="s">
        <v>56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5" customHeight="1" x14ac:dyDescent="0.3">
      <c r="A5" s="191"/>
      <c r="B5" s="191"/>
      <c r="C5" s="191"/>
      <c r="D5" s="191"/>
      <c r="E5" s="191"/>
      <c r="F5" s="191"/>
      <c r="G5" s="191"/>
      <c r="H5" s="107"/>
      <c r="I5" s="191" t="s">
        <v>46</v>
      </c>
      <c r="J5" s="191"/>
      <c r="K5" s="191"/>
      <c r="L5" s="191" t="s">
        <v>63</v>
      </c>
      <c r="M5" s="191"/>
      <c r="N5" s="191" t="s">
        <v>44</v>
      </c>
      <c r="O5" s="191"/>
      <c r="P5" s="107">
        <v>3.1</v>
      </c>
    </row>
    <row r="6" spans="1:16" ht="37.5" x14ac:dyDescent="0.3">
      <c r="A6" s="138" t="s">
        <v>55</v>
      </c>
      <c r="B6" s="191" t="s">
        <v>64</v>
      </c>
      <c r="C6" s="191"/>
      <c r="D6" s="191"/>
      <c r="E6" s="191"/>
      <c r="F6" s="191"/>
      <c r="G6" s="191"/>
      <c r="H6" s="191" t="s">
        <v>45</v>
      </c>
      <c r="I6" s="191"/>
      <c r="J6" s="191"/>
      <c r="K6" s="191"/>
      <c r="L6" s="191"/>
      <c r="M6" s="193" t="s">
        <v>442</v>
      </c>
      <c r="N6" s="194"/>
      <c r="O6" s="194"/>
      <c r="P6" s="194"/>
    </row>
    <row r="7" spans="1:16" x14ac:dyDescent="0.25">
      <c r="A7" s="108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91"/>
      <c r="P7" s="109"/>
    </row>
    <row r="8" spans="1:16" ht="25.5" customHeight="1" x14ac:dyDescent="0.3">
      <c r="A8" s="110"/>
      <c r="B8" s="108"/>
      <c r="C8" s="111"/>
      <c r="D8" s="111" t="s">
        <v>441</v>
      </c>
      <c r="E8" s="111"/>
      <c r="F8" s="111"/>
      <c r="G8" s="111"/>
      <c r="H8" s="111"/>
      <c r="I8" s="112"/>
      <c r="J8" s="112"/>
      <c r="K8" s="112"/>
      <c r="L8" s="112"/>
      <c r="M8" s="112"/>
      <c r="N8" s="112"/>
      <c r="O8" s="113"/>
      <c r="P8" s="11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14"/>
      <c r="B10" s="114"/>
      <c r="C10" s="115" t="s">
        <v>37</v>
      </c>
      <c r="D10" s="115"/>
      <c r="E10" s="115"/>
      <c r="F10" s="115"/>
      <c r="G10" s="115"/>
      <c r="H10" s="115"/>
      <c r="I10" s="115"/>
      <c r="J10" s="115" t="s">
        <v>38</v>
      </c>
      <c r="K10" s="115"/>
      <c r="L10" s="115"/>
      <c r="M10" s="115"/>
      <c r="N10" s="116" t="s">
        <v>39</v>
      </c>
      <c r="O10" s="113"/>
      <c r="P10" s="112"/>
    </row>
    <row r="11" spans="1:16" s="12" customFormat="1" ht="15.75" x14ac:dyDescent="0.25">
      <c r="A11" s="180" t="s">
        <v>20</v>
      </c>
      <c r="B11" s="181"/>
      <c r="C11" s="41">
        <v>1</v>
      </c>
      <c r="D11" s="41">
        <v>2</v>
      </c>
      <c r="E11" s="41">
        <v>3</v>
      </c>
      <c r="F11" s="41">
        <v>4</v>
      </c>
      <c r="G11" s="41">
        <v>5</v>
      </c>
      <c r="H11" s="41">
        <v>6</v>
      </c>
      <c r="I11" s="41">
        <v>7</v>
      </c>
      <c r="J11" s="41">
        <v>8</v>
      </c>
      <c r="K11" s="41">
        <v>9</v>
      </c>
      <c r="L11" s="41">
        <v>10</v>
      </c>
      <c r="M11" s="41">
        <v>11</v>
      </c>
      <c r="N11" s="41">
        <v>12</v>
      </c>
      <c r="O11" s="50" t="s">
        <v>40</v>
      </c>
      <c r="P11" s="41" t="s">
        <v>36</v>
      </c>
    </row>
    <row r="12" spans="1:16" s="12" customFormat="1" ht="15.75" x14ac:dyDescent="0.25">
      <c r="A12" s="182" t="s">
        <v>21</v>
      </c>
      <c r="B12" s="183"/>
      <c r="C12" s="21" t="s">
        <v>2</v>
      </c>
      <c r="D12" s="21" t="s">
        <v>1</v>
      </c>
      <c r="E12" s="21" t="s">
        <v>3</v>
      </c>
      <c r="F12" s="21" t="s">
        <v>1</v>
      </c>
      <c r="G12" s="21" t="s">
        <v>58</v>
      </c>
      <c r="H12" s="21" t="s">
        <v>2</v>
      </c>
      <c r="I12" s="21" t="s">
        <v>0</v>
      </c>
      <c r="J12" s="21" t="s">
        <v>3</v>
      </c>
      <c r="K12" s="21" t="s">
        <v>58</v>
      </c>
      <c r="L12" s="21" t="s">
        <v>2</v>
      </c>
      <c r="M12" s="21" t="s">
        <v>1</v>
      </c>
      <c r="N12" s="21" t="s">
        <v>3</v>
      </c>
      <c r="O12" s="50" t="s">
        <v>19</v>
      </c>
      <c r="P12" s="41" t="s">
        <v>19</v>
      </c>
    </row>
    <row r="13" spans="1:16" s="12" customFormat="1" ht="15.75" x14ac:dyDescent="0.25">
      <c r="A13" s="180" t="s">
        <v>22</v>
      </c>
      <c r="B13" s="181"/>
      <c r="C13" s="41">
        <v>5</v>
      </c>
      <c r="D13" s="41">
        <v>5</v>
      </c>
      <c r="E13" s="41">
        <v>5</v>
      </c>
      <c r="F13" s="41">
        <v>5</v>
      </c>
      <c r="G13" s="41">
        <v>5</v>
      </c>
      <c r="H13" s="41">
        <v>5</v>
      </c>
      <c r="I13" s="41">
        <v>5</v>
      </c>
      <c r="J13" s="41">
        <v>10</v>
      </c>
      <c r="K13" s="41">
        <v>10</v>
      </c>
      <c r="L13" s="41">
        <v>10</v>
      </c>
      <c r="M13" s="41">
        <v>10</v>
      </c>
      <c r="N13" s="41">
        <v>15</v>
      </c>
      <c r="O13" s="48">
        <v>70</v>
      </c>
      <c r="P13" s="41">
        <v>70</v>
      </c>
    </row>
    <row r="14" spans="1:16" s="12" customFormat="1" ht="22.5" customHeight="1" x14ac:dyDescent="0.25">
      <c r="A14" s="29" t="s">
        <v>53</v>
      </c>
      <c r="B14" s="29" t="s">
        <v>54</v>
      </c>
      <c r="C14" s="30">
        <f>C13*0.64</f>
        <v>3.2</v>
      </c>
      <c r="D14" s="30">
        <f t="shared" ref="D14:N14" si="0">D13*0.64</f>
        <v>3.2</v>
      </c>
      <c r="E14" s="30">
        <f t="shared" si="0"/>
        <v>3.2</v>
      </c>
      <c r="F14" s="30">
        <f t="shared" si="0"/>
        <v>3.2</v>
      </c>
      <c r="G14" s="30">
        <f t="shared" si="0"/>
        <v>3.2</v>
      </c>
      <c r="H14" s="30">
        <f t="shared" si="0"/>
        <v>3.2</v>
      </c>
      <c r="I14" s="30">
        <f t="shared" si="0"/>
        <v>3.2</v>
      </c>
      <c r="J14" s="30">
        <f t="shared" si="0"/>
        <v>6.4</v>
      </c>
      <c r="K14" s="30">
        <f t="shared" si="0"/>
        <v>6.4</v>
      </c>
      <c r="L14" s="30">
        <f t="shared" si="0"/>
        <v>6.4</v>
      </c>
      <c r="M14" s="30">
        <f t="shared" si="0"/>
        <v>6.4</v>
      </c>
      <c r="N14" s="30">
        <f t="shared" si="0"/>
        <v>9.6</v>
      </c>
      <c r="O14" s="49">
        <f>O13*0.357142</f>
        <v>24.999940000000002</v>
      </c>
      <c r="P14" s="31"/>
    </row>
    <row r="15" spans="1:16" s="12" customFormat="1" x14ac:dyDescent="0.25">
      <c r="A15" s="166" t="s">
        <v>87</v>
      </c>
      <c r="B15" s="167" t="s">
        <v>88</v>
      </c>
      <c r="C15" s="77">
        <v>4</v>
      </c>
      <c r="D15" s="22">
        <v>4</v>
      </c>
      <c r="E15" s="22"/>
      <c r="F15" s="22"/>
      <c r="G15" s="22">
        <v>3</v>
      </c>
      <c r="H15" s="22"/>
      <c r="I15" s="22"/>
      <c r="J15" s="22"/>
      <c r="K15" s="22">
        <v>5</v>
      </c>
      <c r="L15" s="22">
        <v>6</v>
      </c>
      <c r="M15" s="22">
        <v>5</v>
      </c>
      <c r="N15" s="22">
        <v>12</v>
      </c>
      <c r="O15" s="78"/>
      <c r="P15" s="25">
        <f>SUM(C15:O15)</f>
        <v>39</v>
      </c>
    </row>
    <row r="16" spans="1:16" s="12" customFormat="1" x14ac:dyDescent="0.25">
      <c r="A16" s="166" t="s">
        <v>89</v>
      </c>
      <c r="B16" s="167" t="s">
        <v>90</v>
      </c>
      <c r="C16" s="77">
        <v>4</v>
      </c>
      <c r="D16" s="22">
        <v>5</v>
      </c>
      <c r="E16" s="22">
        <v>4</v>
      </c>
      <c r="F16" s="22"/>
      <c r="G16" s="22">
        <v>4</v>
      </c>
      <c r="H16" s="22">
        <v>4</v>
      </c>
      <c r="I16" s="22"/>
      <c r="J16" s="22"/>
      <c r="K16" s="22">
        <v>8</v>
      </c>
      <c r="L16" s="22">
        <v>8</v>
      </c>
      <c r="M16" s="22">
        <v>9</v>
      </c>
      <c r="N16" s="22">
        <v>11</v>
      </c>
      <c r="O16" s="78"/>
      <c r="P16" s="25">
        <f>SUM(C16:O16)</f>
        <v>57</v>
      </c>
    </row>
    <row r="17" spans="1:16" s="12" customFormat="1" x14ac:dyDescent="0.25">
      <c r="A17" s="166" t="s">
        <v>91</v>
      </c>
      <c r="B17" s="167" t="s">
        <v>92</v>
      </c>
      <c r="C17" s="77">
        <v>5</v>
      </c>
      <c r="D17" s="22">
        <v>5</v>
      </c>
      <c r="E17" s="22"/>
      <c r="F17" s="22"/>
      <c r="G17" s="22">
        <v>4</v>
      </c>
      <c r="H17" s="22"/>
      <c r="I17" s="22"/>
      <c r="J17" s="22">
        <v>5</v>
      </c>
      <c r="K17" s="22"/>
      <c r="L17" s="22"/>
      <c r="M17" s="22"/>
      <c r="N17" s="22">
        <v>11</v>
      </c>
      <c r="O17" s="78"/>
      <c r="P17" s="25">
        <f t="shared" ref="P17:P80" si="1">SUM(C17:O17)</f>
        <v>30</v>
      </c>
    </row>
    <row r="18" spans="1:16" s="12" customFormat="1" x14ac:dyDescent="0.25">
      <c r="A18" s="166" t="s">
        <v>93</v>
      </c>
      <c r="B18" s="167" t="s">
        <v>94</v>
      </c>
      <c r="C18" s="77">
        <v>4</v>
      </c>
      <c r="D18" s="22">
        <v>5</v>
      </c>
      <c r="E18" s="22">
        <v>4</v>
      </c>
      <c r="F18" s="22"/>
      <c r="G18" s="22">
        <v>4</v>
      </c>
      <c r="H18" s="22"/>
      <c r="I18" s="22"/>
      <c r="J18" s="22">
        <v>6</v>
      </c>
      <c r="K18" s="22">
        <v>6</v>
      </c>
      <c r="L18" s="22"/>
      <c r="M18" s="22"/>
      <c r="N18" s="22">
        <v>12</v>
      </c>
      <c r="O18" s="78"/>
      <c r="P18" s="25">
        <f t="shared" si="1"/>
        <v>41</v>
      </c>
    </row>
    <row r="19" spans="1:16" s="12" customFormat="1" x14ac:dyDescent="0.25">
      <c r="A19" s="166" t="s">
        <v>95</v>
      </c>
      <c r="B19" s="167" t="s">
        <v>96</v>
      </c>
      <c r="C19" s="77">
        <v>5</v>
      </c>
      <c r="D19" s="22">
        <v>3</v>
      </c>
      <c r="E19" s="22">
        <v>4</v>
      </c>
      <c r="F19" s="22"/>
      <c r="G19" s="22">
        <v>4</v>
      </c>
      <c r="H19" s="22">
        <v>4</v>
      </c>
      <c r="I19" s="22"/>
      <c r="J19" s="22">
        <v>8</v>
      </c>
      <c r="K19" s="22">
        <v>6</v>
      </c>
      <c r="L19" s="22">
        <v>5</v>
      </c>
      <c r="M19" s="22"/>
      <c r="N19" s="22">
        <v>12</v>
      </c>
      <c r="O19" s="78"/>
      <c r="P19" s="25">
        <f t="shared" si="1"/>
        <v>51</v>
      </c>
    </row>
    <row r="20" spans="1:16" s="12" customFormat="1" x14ac:dyDescent="0.25">
      <c r="A20" s="166" t="s">
        <v>97</v>
      </c>
      <c r="B20" s="167" t="s">
        <v>98</v>
      </c>
      <c r="C20" s="77">
        <v>4</v>
      </c>
      <c r="D20" s="22">
        <v>3</v>
      </c>
      <c r="E20" s="22">
        <v>3</v>
      </c>
      <c r="F20" s="22"/>
      <c r="G20" s="22">
        <v>2</v>
      </c>
      <c r="H20" s="22"/>
      <c r="I20" s="22">
        <v>5</v>
      </c>
      <c r="J20" s="22">
        <v>6</v>
      </c>
      <c r="K20" s="22">
        <v>5</v>
      </c>
      <c r="L20" s="22"/>
      <c r="M20" s="22">
        <v>7</v>
      </c>
      <c r="N20" s="22">
        <v>6</v>
      </c>
      <c r="O20" s="78"/>
      <c r="P20" s="25">
        <f t="shared" si="1"/>
        <v>41</v>
      </c>
    </row>
    <row r="21" spans="1:16" s="12" customFormat="1" x14ac:dyDescent="0.25">
      <c r="A21" s="166" t="s">
        <v>99</v>
      </c>
      <c r="B21" s="167" t="s">
        <v>100</v>
      </c>
      <c r="C21" s="77">
        <v>5</v>
      </c>
      <c r="D21" s="22"/>
      <c r="E21" s="22">
        <v>5</v>
      </c>
      <c r="F21" s="22"/>
      <c r="G21" s="22">
        <v>4</v>
      </c>
      <c r="H21" s="22"/>
      <c r="I21" s="22">
        <v>3</v>
      </c>
      <c r="J21" s="22"/>
      <c r="K21" s="22"/>
      <c r="L21" s="22">
        <v>3</v>
      </c>
      <c r="M21" s="22">
        <v>4</v>
      </c>
      <c r="N21" s="22">
        <v>11</v>
      </c>
      <c r="O21" s="78"/>
      <c r="P21" s="25">
        <f t="shared" si="1"/>
        <v>35</v>
      </c>
    </row>
    <row r="22" spans="1:16" s="12" customFormat="1" x14ac:dyDescent="0.25">
      <c r="A22" s="166" t="s">
        <v>101</v>
      </c>
      <c r="B22" s="167" t="s">
        <v>102</v>
      </c>
      <c r="C22" s="77">
        <v>4</v>
      </c>
      <c r="D22" s="22"/>
      <c r="E22" s="22">
        <v>4</v>
      </c>
      <c r="F22" s="22"/>
      <c r="G22" s="22">
        <v>4</v>
      </c>
      <c r="H22" s="22">
        <v>4</v>
      </c>
      <c r="I22" s="22"/>
      <c r="J22" s="22">
        <v>5</v>
      </c>
      <c r="K22" s="22"/>
      <c r="L22" s="22">
        <v>7</v>
      </c>
      <c r="M22" s="22"/>
      <c r="N22" s="22">
        <v>9</v>
      </c>
      <c r="O22" s="78"/>
      <c r="P22" s="25">
        <f t="shared" si="1"/>
        <v>37</v>
      </c>
    </row>
    <row r="23" spans="1:16" s="12" customFormat="1" x14ac:dyDescent="0.25">
      <c r="A23" s="166" t="s">
        <v>103</v>
      </c>
      <c r="B23" s="167" t="s">
        <v>104</v>
      </c>
      <c r="C23" s="77">
        <v>4</v>
      </c>
      <c r="D23" s="22">
        <v>3</v>
      </c>
      <c r="E23" s="22"/>
      <c r="F23" s="22"/>
      <c r="G23" s="22">
        <v>4</v>
      </c>
      <c r="H23" s="22">
        <v>4</v>
      </c>
      <c r="I23" s="22"/>
      <c r="J23" s="22">
        <v>6</v>
      </c>
      <c r="K23" s="22"/>
      <c r="L23" s="22"/>
      <c r="M23" s="22">
        <v>8</v>
      </c>
      <c r="N23" s="22">
        <v>13</v>
      </c>
      <c r="O23" s="78"/>
      <c r="P23" s="25">
        <f t="shared" si="1"/>
        <v>42</v>
      </c>
    </row>
    <row r="24" spans="1:16" s="12" customFormat="1" x14ac:dyDescent="0.25">
      <c r="A24" s="166" t="s">
        <v>105</v>
      </c>
      <c r="B24" s="167" t="s">
        <v>106</v>
      </c>
      <c r="C24" s="77">
        <v>5</v>
      </c>
      <c r="D24" s="22">
        <v>5</v>
      </c>
      <c r="E24" s="22">
        <v>5</v>
      </c>
      <c r="F24" s="22"/>
      <c r="G24" s="22">
        <v>4</v>
      </c>
      <c r="H24" s="22"/>
      <c r="I24" s="22">
        <v>5</v>
      </c>
      <c r="J24" s="22">
        <v>7</v>
      </c>
      <c r="K24" s="22">
        <v>5</v>
      </c>
      <c r="L24" s="22">
        <v>7</v>
      </c>
      <c r="M24" s="22"/>
      <c r="N24" s="22">
        <v>12</v>
      </c>
      <c r="O24" s="78"/>
      <c r="P24" s="25">
        <f t="shared" si="1"/>
        <v>55</v>
      </c>
    </row>
    <row r="25" spans="1:16" s="12" customFormat="1" x14ac:dyDescent="0.25">
      <c r="A25" s="166" t="s">
        <v>107</v>
      </c>
      <c r="B25" s="167" t="s">
        <v>108</v>
      </c>
      <c r="C25" s="77">
        <v>2</v>
      </c>
      <c r="D25" s="22"/>
      <c r="E25" s="22">
        <v>4</v>
      </c>
      <c r="F25" s="22">
        <v>4</v>
      </c>
      <c r="G25" s="22"/>
      <c r="H25" s="22">
        <v>3</v>
      </c>
      <c r="I25" s="22">
        <v>4</v>
      </c>
      <c r="J25" s="22"/>
      <c r="K25" s="22">
        <v>6</v>
      </c>
      <c r="L25" s="22"/>
      <c r="M25" s="22">
        <v>7</v>
      </c>
      <c r="N25" s="22">
        <v>11</v>
      </c>
      <c r="O25" s="78"/>
      <c r="P25" s="25">
        <f t="shared" si="1"/>
        <v>41</v>
      </c>
    </row>
    <row r="26" spans="1:16" s="12" customFormat="1" x14ac:dyDescent="0.25">
      <c r="A26" s="166" t="s">
        <v>109</v>
      </c>
      <c r="B26" s="167" t="s">
        <v>110</v>
      </c>
      <c r="C26" s="77">
        <v>5</v>
      </c>
      <c r="D26" s="22">
        <v>5</v>
      </c>
      <c r="E26" s="22">
        <v>5</v>
      </c>
      <c r="F26" s="22">
        <v>5</v>
      </c>
      <c r="G26" s="22">
        <v>4</v>
      </c>
      <c r="H26" s="22"/>
      <c r="I26" s="22"/>
      <c r="J26" s="22">
        <v>7</v>
      </c>
      <c r="K26" s="22">
        <v>8</v>
      </c>
      <c r="L26" s="22">
        <v>8</v>
      </c>
      <c r="M26" s="22"/>
      <c r="N26" s="22">
        <v>13</v>
      </c>
      <c r="O26" s="78"/>
      <c r="P26" s="25">
        <f t="shared" si="1"/>
        <v>60</v>
      </c>
    </row>
    <row r="27" spans="1:16" s="12" customFormat="1" x14ac:dyDescent="0.25">
      <c r="A27" s="166" t="s">
        <v>111</v>
      </c>
      <c r="B27" s="167" t="s">
        <v>112</v>
      </c>
      <c r="C27" s="77">
        <v>5</v>
      </c>
      <c r="D27" s="22"/>
      <c r="E27" s="22">
        <v>5</v>
      </c>
      <c r="F27" s="22">
        <v>4</v>
      </c>
      <c r="G27" s="22">
        <v>4</v>
      </c>
      <c r="H27" s="22">
        <v>4</v>
      </c>
      <c r="I27" s="22"/>
      <c r="J27" s="22"/>
      <c r="K27" s="22"/>
      <c r="L27" s="22">
        <v>9</v>
      </c>
      <c r="M27" s="22">
        <v>10</v>
      </c>
      <c r="N27" s="22">
        <v>13</v>
      </c>
      <c r="O27" s="78"/>
      <c r="P27" s="25">
        <f t="shared" si="1"/>
        <v>54</v>
      </c>
    </row>
    <row r="28" spans="1:16" s="12" customFormat="1" x14ac:dyDescent="0.25">
      <c r="A28" s="166" t="s">
        <v>113</v>
      </c>
      <c r="B28" s="167" t="s">
        <v>114</v>
      </c>
      <c r="C28" s="77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78"/>
      <c r="P28" s="25">
        <f t="shared" si="1"/>
        <v>0</v>
      </c>
    </row>
    <row r="29" spans="1:16" s="12" customFormat="1" x14ac:dyDescent="0.25">
      <c r="A29" s="166" t="s">
        <v>115</v>
      </c>
      <c r="B29" s="167" t="s">
        <v>116</v>
      </c>
      <c r="C29" s="77">
        <v>4</v>
      </c>
      <c r="D29" s="22"/>
      <c r="E29" s="22">
        <v>5</v>
      </c>
      <c r="F29" s="22">
        <v>5</v>
      </c>
      <c r="G29" s="22">
        <v>5</v>
      </c>
      <c r="H29" s="22">
        <v>4</v>
      </c>
      <c r="I29" s="22"/>
      <c r="J29" s="22">
        <v>8</v>
      </c>
      <c r="K29" s="22"/>
      <c r="L29" s="22">
        <v>8</v>
      </c>
      <c r="M29" s="22">
        <v>9</v>
      </c>
      <c r="N29" s="22">
        <v>12</v>
      </c>
      <c r="O29" s="78"/>
      <c r="P29" s="25">
        <f t="shared" si="1"/>
        <v>60</v>
      </c>
    </row>
    <row r="30" spans="1:16" s="12" customFormat="1" x14ac:dyDescent="0.25">
      <c r="A30" s="166" t="s">
        <v>117</v>
      </c>
      <c r="B30" s="167" t="s">
        <v>118</v>
      </c>
      <c r="C30" s="77">
        <v>5</v>
      </c>
      <c r="D30" s="22">
        <v>4</v>
      </c>
      <c r="E30" s="22"/>
      <c r="F30" s="22"/>
      <c r="G30" s="22">
        <v>5</v>
      </c>
      <c r="H30" s="22">
        <v>5</v>
      </c>
      <c r="I30" s="22">
        <v>5</v>
      </c>
      <c r="J30" s="22"/>
      <c r="K30" s="22">
        <v>9</v>
      </c>
      <c r="L30" s="22">
        <v>8</v>
      </c>
      <c r="M30" s="22">
        <v>8</v>
      </c>
      <c r="N30" s="22">
        <v>12</v>
      </c>
      <c r="O30" s="78"/>
      <c r="P30" s="25">
        <f t="shared" si="1"/>
        <v>61</v>
      </c>
    </row>
    <row r="31" spans="1:16" s="12" customFormat="1" x14ac:dyDescent="0.25">
      <c r="A31" s="166" t="s">
        <v>119</v>
      </c>
      <c r="B31" s="167" t="s">
        <v>120</v>
      </c>
      <c r="C31" s="77">
        <v>5</v>
      </c>
      <c r="D31" s="22"/>
      <c r="E31" s="22">
        <v>5</v>
      </c>
      <c r="F31" s="22"/>
      <c r="G31" s="22">
        <v>4</v>
      </c>
      <c r="H31" s="22">
        <v>5</v>
      </c>
      <c r="I31" s="22">
        <v>5</v>
      </c>
      <c r="J31" s="22">
        <v>8</v>
      </c>
      <c r="K31" s="22">
        <v>8</v>
      </c>
      <c r="L31" s="22"/>
      <c r="M31" s="22">
        <v>8</v>
      </c>
      <c r="N31" s="22">
        <v>12</v>
      </c>
      <c r="O31" s="78"/>
      <c r="P31" s="25">
        <f t="shared" si="1"/>
        <v>60</v>
      </c>
    </row>
    <row r="32" spans="1:16" s="12" customFormat="1" x14ac:dyDescent="0.25">
      <c r="A32" s="166" t="s">
        <v>121</v>
      </c>
      <c r="B32" s="167" t="s">
        <v>122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78"/>
      <c r="P32" s="25">
        <f t="shared" si="1"/>
        <v>0</v>
      </c>
    </row>
    <row r="33" spans="1:16" s="12" customFormat="1" x14ac:dyDescent="0.25">
      <c r="A33" s="166" t="s">
        <v>123</v>
      </c>
      <c r="B33" s="167" t="s">
        <v>124</v>
      </c>
      <c r="C33" s="77">
        <v>5</v>
      </c>
      <c r="D33" s="22">
        <v>4</v>
      </c>
      <c r="E33" s="22">
        <v>4</v>
      </c>
      <c r="F33" s="22">
        <v>3</v>
      </c>
      <c r="G33" s="22"/>
      <c r="H33" s="22">
        <v>2</v>
      </c>
      <c r="I33" s="22"/>
      <c r="J33" s="22">
        <v>3</v>
      </c>
      <c r="K33" s="22">
        <v>4</v>
      </c>
      <c r="L33" s="22"/>
      <c r="M33" s="22">
        <v>2</v>
      </c>
      <c r="N33" s="22">
        <v>12</v>
      </c>
      <c r="O33" s="78"/>
      <c r="P33" s="25">
        <f t="shared" si="1"/>
        <v>39</v>
      </c>
    </row>
    <row r="34" spans="1:16" s="12" customFormat="1" x14ac:dyDescent="0.25">
      <c r="A34" s="166" t="s">
        <v>125</v>
      </c>
      <c r="B34" s="167" t="s">
        <v>126</v>
      </c>
      <c r="C34" s="77">
        <v>5</v>
      </c>
      <c r="D34" s="22">
        <v>2</v>
      </c>
      <c r="E34" s="22">
        <v>5</v>
      </c>
      <c r="F34" s="22">
        <v>5</v>
      </c>
      <c r="G34" s="22"/>
      <c r="H34" s="22"/>
      <c r="I34" s="22"/>
      <c r="J34" s="22"/>
      <c r="K34" s="22"/>
      <c r="L34" s="22">
        <v>3</v>
      </c>
      <c r="M34" s="22">
        <v>8</v>
      </c>
      <c r="N34" s="22">
        <v>9</v>
      </c>
      <c r="O34" s="78"/>
      <c r="P34" s="25">
        <f t="shared" si="1"/>
        <v>37</v>
      </c>
    </row>
    <row r="35" spans="1:16" s="12" customFormat="1" x14ac:dyDescent="0.25">
      <c r="A35" s="166" t="s">
        <v>127</v>
      </c>
      <c r="B35" s="167" t="s">
        <v>128</v>
      </c>
      <c r="C35" s="77">
        <v>3</v>
      </c>
      <c r="D35" s="22"/>
      <c r="E35" s="22">
        <v>2</v>
      </c>
      <c r="F35" s="22">
        <v>1</v>
      </c>
      <c r="G35" s="22">
        <v>4</v>
      </c>
      <c r="H35" s="22">
        <v>4</v>
      </c>
      <c r="I35" s="22">
        <v>3</v>
      </c>
      <c r="J35" s="22"/>
      <c r="K35" s="22">
        <v>2</v>
      </c>
      <c r="L35" s="22">
        <v>2</v>
      </c>
      <c r="M35" s="22"/>
      <c r="N35" s="22">
        <v>12</v>
      </c>
      <c r="O35" s="78"/>
      <c r="P35" s="25">
        <f t="shared" si="1"/>
        <v>33</v>
      </c>
    </row>
    <row r="36" spans="1:16" s="12" customFormat="1" x14ac:dyDescent="0.25">
      <c r="A36" s="166" t="s">
        <v>129</v>
      </c>
      <c r="B36" s="167" t="s">
        <v>130</v>
      </c>
      <c r="C36" s="77">
        <v>4</v>
      </c>
      <c r="D36" s="22"/>
      <c r="E36" s="22">
        <v>5</v>
      </c>
      <c r="F36" s="22"/>
      <c r="G36" s="22">
        <v>5</v>
      </c>
      <c r="H36" s="22">
        <v>4</v>
      </c>
      <c r="I36" s="22"/>
      <c r="J36" s="22"/>
      <c r="K36" s="22">
        <v>7</v>
      </c>
      <c r="L36" s="22">
        <v>6</v>
      </c>
      <c r="M36" s="22"/>
      <c r="N36" s="22">
        <v>14</v>
      </c>
      <c r="O36" s="78"/>
      <c r="P36" s="25">
        <f t="shared" si="1"/>
        <v>45</v>
      </c>
    </row>
    <row r="37" spans="1:16" s="12" customFormat="1" x14ac:dyDescent="0.25">
      <c r="A37" s="166" t="s">
        <v>131</v>
      </c>
      <c r="B37" s="167" t="s">
        <v>132</v>
      </c>
      <c r="C37" s="77">
        <v>5</v>
      </c>
      <c r="D37" s="22">
        <v>4</v>
      </c>
      <c r="E37" s="22">
        <v>5</v>
      </c>
      <c r="F37" s="22"/>
      <c r="G37" s="22">
        <v>5</v>
      </c>
      <c r="H37" s="22"/>
      <c r="I37" s="22"/>
      <c r="J37" s="22"/>
      <c r="K37" s="22"/>
      <c r="L37" s="22">
        <v>8</v>
      </c>
      <c r="M37" s="22">
        <v>6</v>
      </c>
      <c r="N37" s="22">
        <v>14</v>
      </c>
      <c r="O37" s="78"/>
      <c r="P37" s="25">
        <f t="shared" si="1"/>
        <v>47</v>
      </c>
    </row>
    <row r="38" spans="1:16" s="12" customFormat="1" x14ac:dyDescent="0.25">
      <c r="A38" s="166" t="s">
        <v>133</v>
      </c>
      <c r="B38" s="167" t="s">
        <v>134</v>
      </c>
      <c r="C38" s="77">
        <v>5</v>
      </c>
      <c r="D38" s="22">
        <v>2</v>
      </c>
      <c r="E38" s="22">
        <v>5</v>
      </c>
      <c r="F38" s="22"/>
      <c r="G38" s="22">
        <v>5</v>
      </c>
      <c r="H38" s="22">
        <v>5</v>
      </c>
      <c r="I38" s="22"/>
      <c r="J38" s="22"/>
      <c r="K38" s="22">
        <v>8</v>
      </c>
      <c r="L38" s="22">
        <v>8</v>
      </c>
      <c r="M38" s="22">
        <v>8</v>
      </c>
      <c r="N38" s="22">
        <v>13</v>
      </c>
      <c r="O38" s="78"/>
      <c r="P38" s="25">
        <f t="shared" si="1"/>
        <v>59</v>
      </c>
    </row>
    <row r="39" spans="1:16" s="12" customFormat="1" x14ac:dyDescent="0.25">
      <c r="A39" s="166" t="s">
        <v>135</v>
      </c>
      <c r="B39" s="167" t="s">
        <v>136</v>
      </c>
      <c r="C39" s="77">
        <v>4</v>
      </c>
      <c r="D39" s="22"/>
      <c r="E39" s="22">
        <v>4</v>
      </c>
      <c r="F39" s="22">
        <v>1</v>
      </c>
      <c r="G39" s="22">
        <v>4</v>
      </c>
      <c r="H39" s="22">
        <v>2</v>
      </c>
      <c r="I39" s="22"/>
      <c r="J39" s="22"/>
      <c r="K39" s="22">
        <v>4</v>
      </c>
      <c r="L39" s="22">
        <v>8</v>
      </c>
      <c r="M39" s="22">
        <v>7</v>
      </c>
      <c r="N39" s="22">
        <v>12</v>
      </c>
      <c r="O39" s="78"/>
      <c r="P39" s="25">
        <f t="shared" si="1"/>
        <v>46</v>
      </c>
    </row>
    <row r="40" spans="1:16" s="12" customFormat="1" x14ac:dyDescent="0.25">
      <c r="A40" s="166" t="s">
        <v>137</v>
      </c>
      <c r="B40" s="167" t="s">
        <v>138</v>
      </c>
      <c r="C40" s="77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78"/>
      <c r="P40" s="25">
        <f t="shared" si="1"/>
        <v>0</v>
      </c>
    </row>
    <row r="41" spans="1:16" s="12" customFormat="1" x14ac:dyDescent="0.25">
      <c r="A41" s="166" t="s">
        <v>139</v>
      </c>
      <c r="B41" s="167" t="s">
        <v>140</v>
      </c>
      <c r="C41" s="77">
        <v>5</v>
      </c>
      <c r="D41" s="22">
        <v>5</v>
      </c>
      <c r="E41" s="22"/>
      <c r="F41" s="22">
        <v>5</v>
      </c>
      <c r="G41" s="22">
        <v>5</v>
      </c>
      <c r="H41" s="22">
        <v>5</v>
      </c>
      <c r="I41" s="22"/>
      <c r="J41" s="22">
        <v>9</v>
      </c>
      <c r="K41" s="22"/>
      <c r="L41" s="22">
        <v>9</v>
      </c>
      <c r="M41" s="22">
        <v>10</v>
      </c>
      <c r="N41" s="22">
        <v>12</v>
      </c>
      <c r="O41" s="78"/>
      <c r="P41" s="25">
        <f t="shared" si="1"/>
        <v>65</v>
      </c>
    </row>
    <row r="42" spans="1:16" s="12" customFormat="1" x14ac:dyDescent="0.25">
      <c r="A42" s="166" t="s">
        <v>141</v>
      </c>
      <c r="B42" s="167" t="s">
        <v>142</v>
      </c>
      <c r="C42" s="77">
        <v>5</v>
      </c>
      <c r="D42" s="22">
        <v>4</v>
      </c>
      <c r="E42" s="22">
        <v>4</v>
      </c>
      <c r="F42" s="22">
        <v>5</v>
      </c>
      <c r="G42" s="22">
        <v>4</v>
      </c>
      <c r="H42" s="22"/>
      <c r="I42" s="22"/>
      <c r="J42" s="22"/>
      <c r="K42" s="22">
        <v>7</v>
      </c>
      <c r="L42" s="22">
        <v>8</v>
      </c>
      <c r="M42" s="22">
        <v>8</v>
      </c>
      <c r="N42" s="22">
        <v>14</v>
      </c>
      <c r="O42" s="78"/>
      <c r="P42" s="25">
        <f t="shared" si="1"/>
        <v>59</v>
      </c>
    </row>
    <row r="43" spans="1:16" s="12" customFormat="1" x14ac:dyDescent="0.25">
      <c r="A43" s="166" t="s">
        <v>143</v>
      </c>
      <c r="B43" s="167" t="s">
        <v>144</v>
      </c>
      <c r="C43" s="77">
        <v>5</v>
      </c>
      <c r="D43" s="22">
        <v>5</v>
      </c>
      <c r="E43" s="22">
        <v>5</v>
      </c>
      <c r="F43" s="22"/>
      <c r="G43" s="22">
        <v>5</v>
      </c>
      <c r="H43" s="22">
        <v>4</v>
      </c>
      <c r="I43" s="22"/>
      <c r="J43" s="22">
        <v>8</v>
      </c>
      <c r="K43" s="22">
        <v>8</v>
      </c>
      <c r="L43" s="22">
        <v>9</v>
      </c>
      <c r="M43" s="22"/>
      <c r="N43" s="22">
        <v>12</v>
      </c>
      <c r="O43" s="78"/>
      <c r="P43" s="25">
        <f t="shared" si="1"/>
        <v>61</v>
      </c>
    </row>
    <row r="44" spans="1:16" s="12" customFormat="1" x14ac:dyDescent="0.25">
      <c r="A44" s="166" t="s">
        <v>145</v>
      </c>
      <c r="B44" s="167" t="s">
        <v>146</v>
      </c>
      <c r="C44" s="77">
        <v>5</v>
      </c>
      <c r="D44" s="22"/>
      <c r="E44" s="22">
        <v>5</v>
      </c>
      <c r="F44" s="22">
        <v>4</v>
      </c>
      <c r="G44" s="22">
        <v>5</v>
      </c>
      <c r="H44" s="22">
        <v>5</v>
      </c>
      <c r="I44" s="22"/>
      <c r="J44" s="22"/>
      <c r="K44" s="22">
        <v>6</v>
      </c>
      <c r="L44" s="22">
        <v>8</v>
      </c>
      <c r="M44" s="22">
        <v>8</v>
      </c>
      <c r="N44" s="22">
        <v>13</v>
      </c>
      <c r="O44" s="78"/>
      <c r="P44" s="25">
        <f t="shared" si="1"/>
        <v>59</v>
      </c>
    </row>
    <row r="45" spans="1:16" s="12" customFormat="1" x14ac:dyDescent="0.25">
      <c r="A45" s="166" t="s">
        <v>147</v>
      </c>
      <c r="B45" s="167" t="s">
        <v>148</v>
      </c>
      <c r="C45" s="77">
        <v>4</v>
      </c>
      <c r="D45" s="22">
        <v>4</v>
      </c>
      <c r="E45" s="22">
        <v>5</v>
      </c>
      <c r="F45" s="22">
        <v>5</v>
      </c>
      <c r="G45" s="22"/>
      <c r="H45" s="22">
        <v>5</v>
      </c>
      <c r="I45" s="22"/>
      <c r="J45" s="22"/>
      <c r="K45" s="22">
        <v>6</v>
      </c>
      <c r="L45" s="22">
        <v>8</v>
      </c>
      <c r="M45" s="22">
        <v>9</v>
      </c>
      <c r="N45" s="22">
        <v>10</v>
      </c>
      <c r="O45" s="78"/>
      <c r="P45" s="25">
        <f t="shared" si="1"/>
        <v>56</v>
      </c>
    </row>
    <row r="46" spans="1:16" s="12" customFormat="1" x14ac:dyDescent="0.25">
      <c r="A46" s="166" t="s">
        <v>149</v>
      </c>
      <c r="B46" s="167" t="s">
        <v>150</v>
      </c>
      <c r="C46" s="77">
        <v>4</v>
      </c>
      <c r="D46" s="22"/>
      <c r="E46" s="22">
        <v>5</v>
      </c>
      <c r="F46" s="22">
        <v>4</v>
      </c>
      <c r="G46" s="22">
        <v>5</v>
      </c>
      <c r="H46" s="22"/>
      <c r="I46" s="22">
        <v>1</v>
      </c>
      <c r="J46" s="22"/>
      <c r="K46" s="22">
        <v>5</v>
      </c>
      <c r="L46" s="22">
        <v>6</v>
      </c>
      <c r="M46" s="22">
        <v>7</v>
      </c>
      <c r="N46" s="22">
        <v>13</v>
      </c>
      <c r="O46" s="78"/>
      <c r="P46" s="25">
        <f t="shared" si="1"/>
        <v>50</v>
      </c>
    </row>
    <row r="47" spans="1:16" s="12" customFormat="1" x14ac:dyDescent="0.25">
      <c r="A47" s="166" t="s">
        <v>151</v>
      </c>
      <c r="B47" s="167" t="s">
        <v>152</v>
      </c>
      <c r="C47" s="77">
        <v>4</v>
      </c>
      <c r="D47" s="22"/>
      <c r="E47" s="22">
        <v>4</v>
      </c>
      <c r="F47" s="22">
        <v>4</v>
      </c>
      <c r="G47" s="22"/>
      <c r="H47" s="22">
        <v>4</v>
      </c>
      <c r="I47" s="22"/>
      <c r="J47" s="22">
        <v>7</v>
      </c>
      <c r="K47" s="22">
        <v>7</v>
      </c>
      <c r="L47" s="22">
        <v>6</v>
      </c>
      <c r="M47" s="22"/>
      <c r="N47" s="22">
        <v>10</v>
      </c>
      <c r="O47" s="78"/>
      <c r="P47" s="25">
        <f t="shared" si="1"/>
        <v>46</v>
      </c>
    </row>
    <row r="48" spans="1:16" s="12" customFormat="1" x14ac:dyDescent="0.25">
      <c r="A48" s="166" t="s">
        <v>153</v>
      </c>
      <c r="B48" s="167" t="s">
        <v>154</v>
      </c>
      <c r="C48" s="77">
        <v>5</v>
      </c>
      <c r="D48" s="22">
        <v>5</v>
      </c>
      <c r="E48" s="22">
        <v>5</v>
      </c>
      <c r="F48" s="22"/>
      <c r="G48" s="22">
        <v>4</v>
      </c>
      <c r="H48" s="22">
        <v>4</v>
      </c>
      <c r="I48" s="22"/>
      <c r="J48" s="22"/>
      <c r="K48" s="22">
        <v>3</v>
      </c>
      <c r="L48" s="22">
        <v>9</v>
      </c>
      <c r="M48" s="22">
        <v>9</v>
      </c>
      <c r="N48" s="22">
        <v>14</v>
      </c>
      <c r="O48" s="78"/>
      <c r="P48" s="25">
        <f t="shared" si="1"/>
        <v>58</v>
      </c>
    </row>
    <row r="49" spans="1:16" s="12" customFormat="1" x14ac:dyDescent="0.25">
      <c r="A49" s="166" t="s">
        <v>155</v>
      </c>
      <c r="B49" s="167" t="s">
        <v>156</v>
      </c>
      <c r="C49" s="77"/>
      <c r="D49" s="22"/>
      <c r="E49" s="22">
        <v>5</v>
      </c>
      <c r="F49" s="22">
        <v>5</v>
      </c>
      <c r="G49" s="22">
        <v>5</v>
      </c>
      <c r="H49" s="22">
        <v>5</v>
      </c>
      <c r="I49" s="22"/>
      <c r="J49" s="22"/>
      <c r="K49" s="22">
        <v>7</v>
      </c>
      <c r="L49" s="22">
        <v>8</v>
      </c>
      <c r="M49" s="22">
        <v>8</v>
      </c>
      <c r="N49" s="22">
        <v>14</v>
      </c>
      <c r="O49" s="78"/>
      <c r="P49" s="25">
        <f t="shared" si="1"/>
        <v>57</v>
      </c>
    </row>
    <row r="50" spans="1:16" s="12" customFormat="1" x14ac:dyDescent="0.25">
      <c r="A50" s="166" t="s">
        <v>157</v>
      </c>
      <c r="B50" s="167" t="s">
        <v>158</v>
      </c>
      <c r="C50" s="77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78"/>
      <c r="P50" s="25">
        <f t="shared" si="1"/>
        <v>0</v>
      </c>
    </row>
    <row r="51" spans="1:16" s="12" customFormat="1" x14ac:dyDescent="0.25">
      <c r="A51" s="166" t="s">
        <v>159</v>
      </c>
      <c r="B51" s="167" t="s">
        <v>160</v>
      </c>
      <c r="C51" s="77">
        <v>5</v>
      </c>
      <c r="D51" s="22">
        <v>4</v>
      </c>
      <c r="E51" s="22"/>
      <c r="F51" s="22">
        <v>4</v>
      </c>
      <c r="G51" s="22">
        <v>5</v>
      </c>
      <c r="H51" s="22"/>
      <c r="I51" s="22">
        <v>4</v>
      </c>
      <c r="J51" s="22">
        <v>9</v>
      </c>
      <c r="K51" s="22">
        <v>8</v>
      </c>
      <c r="L51" s="22">
        <v>9</v>
      </c>
      <c r="M51" s="22"/>
      <c r="N51" s="22">
        <v>14</v>
      </c>
      <c r="O51" s="78"/>
      <c r="P51" s="25">
        <f t="shared" si="1"/>
        <v>62</v>
      </c>
    </row>
    <row r="52" spans="1:16" s="12" customFormat="1" x14ac:dyDescent="0.25">
      <c r="A52" s="166" t="s">
        <v>161</v>
      </c>
      <c r="B52" s="167" t="s">
        <v>162</v>
      </c>
      <c r="C52" s="77">
        <v>5</v>
      </c>
      <c r="D52" s="22"/>
      <c r="E52" s="22">
        <v>5</v>
      </c>
      <c r="F52" s="22">
        <v>5</v>
      </c>
      <c r="G52" s="22">
        <v>5</v>
      </c>
      <c r="H52" s="22">
        <v>5</v>
      </c>
      <c r="I52" s="22"/>
      <c r="J52" s="22"/>
      <c r="K52" s="22">
        <v>10</v>
      </c>
      <c r="L52" s="22">
        <v>9</v>
      </c>
      <c r="M52" s="22"/>
      <c r="N52" s="22">
        <v>13</v>
      </c>
      <c r="O52" s="78"/>
      <c r="P52" s="25">
        <f t="shared" si="1"/>
        <v>57</v>
      </c>
    </row>
    <row r="53" spans="1:16" s="12" customFormat="1" x14ac:dyDescent="0.25">
      <c r="A53" s="166" t="s">
        <v>163</v>
      </c>
      <c r="B53" s="167" t="s">
        <v>164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78"/>
      <c r="P53" s="25">
        <f t="shared" si="1"/>
        <v>0</v>
      </c>
    </row>
    <row r="54" spans="1:16" s="12" customFormat="1" x14ac:dyDescent="0.25">
      <c r="A54" s="166" t="s">
        <v>165</v>
      </c>
      <c r="B54" s="167" t="s">
        <v>166</v>
      </c>
      <c r="C54" s="77">
        <v>3</v>
      </c>
      <c r="D54" s="22"/>
      <c r="E54" s="22">
        <v>5</v>
      </c>
      <c r="F54" s="22">
        <v>5</v>
      </c>
      <c r="G54" s="22">
        <v>4</v>
      </c>
      <c r="H54" s="22">
        <v>5</v>
      </c>
      <c r="I54" s="22"/>
      <c r="J54" s="22">
        <v>7</v>
      </c>
      <c r="K54" s="22">
        <v>6</v>
      </c>
      <c r="L54" s="22">
        <v>6</v>
      </c>
      <c r="M54" s="22"/>
      <c r="N54" s="22">
        <v>12</v>
      </c>
      <c r="O54" s="78"/>
      <c r="P54" s="25">
        <f t="shared" si="1"/>
        <v>53</v>
      </c>
    </row>
    <row r="55" spans="1:16" s="12" customFormat="1" x14ac:dyDescent="0.25">
      <c r="A55" s="166" t="s">
        <v>167</v>
      </c>
      <c r="B55" s="167" t="s">
        <v>168</v>
      </c>
      <c r="C55" s="77">
        <v>5</v>
      </c>
      <c r="D55" s="22"/>
      <c r="E55" s="22">
        <v>5</v>
      </c>
      <c r="F55" s="22">
        <v>5</v>
      </c>
      <c r="G55" s="22">
        <v>5</v>
      </c>
      <c r="H55" s="22">
        <v>4</v>
      </c>
      <c r="I55" s="22"/>
      <c r="J55" s="22"/>
      <c r="K55" s="22">
        <v>8</v>
      </c>
      <c r="L55" s="22">
        <v>5</v>
      </c>
      <c r="M55" s="22">
        <v>4</v>
      </c>
      <c r="N55" s="22">
        <v>12</v>
      </c>
      <c r="O55" s="78"/>
      <c r="P55" s="25">
        <f t="shared" si="1"/>
        <v>53</v>
      </c>
    </row>
    <row r="56" spans="1:16" s="12" customFormat="1" x14ac:dyDescent="0.25">
      <c r="A56" s="166" t="s">
        <v>169</v>
      </c>
      <c r="B56" s="167" t="s">
        <v>170</v>
      </c>
      <c r="C56" s="77">
        <v>5</v>
      </c>
      <c r="D56" s="22">
        <v>5</v>
      </c>
      <c r="E56" s="22">
        <v>5</v>
      </c>
      <c r="F56" s="22"/>
      <c r="G56" s="22">
        <v>5</v>
      </c>
      <c r="H56" s="22"/>
      <c r="I56" s="22">
        <v>5</v>
      </c>
      <c r="J56" s="22">
        <v>10</v>
      </c>
      <c r="K56" s="22"/>
      <c r="L56" s="22">
        <v>9</v>
      </c>
      <c r="M56" s="22">
        <v>9</v>
      </c>
      <c r="N56" s="22">
        <v>13</v>
      </c>
      <c r="O56" s="78"/>
      <c r="P56" s="25">
        <f t="shared" si="1"/>
        <v>66</v>
      </c>
    </row>
    <row r="57" spans="1:16" s="12" customFormat="1" x14ac:dyDescent="0.25">
      <c r="A57" s="166" t="s">
        <v>171</v>
      </c>
      <c r="B57" s="167" t="s">
        <v>172</v>
      </c>
      <c r="C57" s="77">
        <v>5</v>
      </c>
      <c r="D57" s="22">
        <v>4</v>
      </c>
      <c r="E57" s="22">
        <v>5</v>
      </c>
      <c r="F57" s="22">
        <v>4</v>
      </c>
      <c r="G57" s="22"/>
      <c r="H57" s="22">
        <v>5</v>
      </c>
      <c r="I57" s="22"/>
      <c r="J57" s="22"/>
      <c r="K57" s="22">
        <v>9</v>
      </c>
      <c r="L57" s="22">
        <v>9</v>
      </c>
      <c r="M57" s="22">
        <v>9</v>
      </c>
      <c r="N57" s="22">
        <v>13</v>
      </c>
      <c r="O57" s="78"/>
      <c r="P57" s="25">
        <f t="shared" si="1"/>
        <v>63</v>
      </c>
    </row>
    <row r="58" spans="1:16" s="12" customFormat="1" x14ac:dyDescent="0.25">
      <c r="A58" s="166" t="s">
        <v>173</v>
      </c>
      <c r="B58" s="167" t="s">
        <v>174</v>
      </c>
      <c r="C58" s="77">
        <v>4</v>
      </c>
      <c r="D58" s="22"/>
      <c r="E58" s="22">
        <v>5</v>
      </c>
      <c r="F58" s="22"/>
      <c r="G58" s="22">
        <v>5</v>
      </c>
      <c r="H58" s="22">
        <v>4</v>
      </c>
      <c r="I58" s="22">
        <v>4</v>
      </c>
      <c r="J58" s="22">
        <v>5</v>
      </c>
      <c r="K58" s="22">
        <v>5</v>
      </c>
      <c r="L58" s="22">
        <v>6</v>
      </c>
      <c r="M58" s="22"/>
      <c r="N58" s="22">
        <v>12</v>
      </c>
      <c r="O58" s="78"/>
      <c r="P58" s="25">
        <f t="shared" si="1"/>
        <v>50</v>
      </c>
    </row>
    <row r="59" spans="1:16" s="12" customFormat="1" x14ac:dyDescent="0.25">
      <c r="A59" s="166" t="s">
        <v>175</v>
      </c>
      <c r="B59" s="167" t="s">
        <v>176</v>
      </c>
      <c r="C59" s="77">
        <v>5</v>
      </c>
      <c r="D59" s="22"/>
      <c r="E59" s="22">
        <v>5</v>
      </c>
      <c r="F59" s="22">
        <v>4</v>
      </c>
      <c r="G59" s="22">
        <v>4</v>
      </c>
      <c r="H59" s="22">
        <v>5</v>
      </c>
      <c r="I59" s="22"/>
      <c r="J59" s="22">
        <v>8</v>
      </c>
      <c r="K59" s="22">
        <v>9</v>
      </c>
      <c r="L59" s="22">
        <v>8</v>
      </c>
      <c r="M59" s="22"/>
      <c r="N59" s="22">
        <v>12</v>
      </c>
      <c r="O59" s="78"/>
      <c r="P59" s="25">
        <f t="shared" si="1"/>
        <v>60</v>
      </c>
    </row>
    <row r="60" spans="1:16" s="12" customFormat="1" x14ac:dyDescent="0.25">
      <c r="A60" s="166" t="s">
        <v>177</v>
      </c>
      <c r="B60" s="167" t="s">
        <v>178</v>
      </c>
      <c r="C60" s="77">
        <v>5</v>
      </c>
      <c r="D60" s="22"/>
      <c r="E60" s="22">
        <v>4</v>
      </c>
      <c r="F60" s="22">
        <v>4</v>
      </c>
      <c r="G60" s="22">
        <v>4</v>
      </c>
      <c r="H60" s="22">
        <v>3</v>
      </c>
      <c r="I60" s="22"/>
      <c r="J60" s="22"/>
      <c r="K60" s="22">
        <v>6</v>
      </c>
      <c r="L60" s="22">
        <v>7</v>
      </c>
      <c r="M60" s="22"/>
      <c r="N60" s="22">
        <v>13</v>
      </c>
      <c r="O60" s="78"/>
      <c r="P60" s="25">
        <f t="shared" si="1"/>
        <v>46</v>
      </c>
    </row>
    <row r="61" spans="1:16" s="12" customFormat="1" x14ac:dyDescent="0.25">
      <c r="A61" s="166" t="s">
        <v>179</v>
      </c>
      <c r="B61" s="167" t="s">
        <v>180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78"/>
      <c r="P61" s="25">
        <f t="shared" si="1"/>
        <v>0</v>
      </c>
    </row>
    <row r="62" spans="1:16" s="12" customFormat="1" x14ac:dyDescent="0.25">
      <c r="A62" s="166" t="s">
        <v>181</v>
      </c>
      <c r="B62" s="167" t="s">
        <v>182</v>
      </c>
      <c r="C62" s="77">
        <v>5</v>
      </c>
      <c r="D62" s="22"/>
      <c r="E62" s="22">
        <v>5</v>
      </c>
      <c r="F62" s="22">
        <v>5</v>
      </c>
      <c r="G62" s="22">
        <v>5</v>
      </c>
      <c r="H62" s="22">
        <v>5</v>
      </c>
      <c r="I62" s="22"/>
      <c r="J62" s="22"/>
      <c r="K62" s="22">
        <v>10</v>
      </c>
      <c r="L62" s="22">
        <v>9</v>
      </c>
      <c r="M62" s="22">
        <v>7</v>
      </c>
      <c r="N62" s="22">
        <v>12</v>
      </c>
      <c r="O62" s="78"/>
      <c r="P62" s="25">
        <f t="shared" si="1"/>
        <v>63</v>
      </c>
    </row>
    <row r="63" spans="1:16" s="12" customFormat="1" x14ac:dyDescent="0.25">
      <c r="A63" s="166" t="s">
        <v>183</v>
      </c>
      <c r="B63" s="167" t="s">
        <v>184</v>
      </c>
      <c r="C63" s="77">
        <v>5</v>
      </c>
      <c r="D63" s="22">
        <v>5</v>
      </c>
      <c r="E63" s="22">
        <v>5</v>
      </c>
      <c r="F63" s="22">
        <v>5</v>
      </c>
      <c r="G63" s="22"/>
      <c r="H63" s="22">
        <v>5</v>
      </c>
      <c r="I63" s="22"/>
      <c r="J63" s="22">
        <v>8</v>
      </c>
      <c r="K63" s="22">
        <v>9</v>
      </c>
      <c r="L63" s="22"/>
      <c r="M63" s="22">
        <v>7</v>
      </c>
      <c r="N63" s="22">
        <v>13</v>
      </c>
      <c r="O63" s="78"/>
      <c r="P63" s="25">
        <f t="shared" si="1"/>
        <v>62</v>
      </c>
    </row>
    <row r="64" spans="1:16" s="12" customFormat="1" x14ac:dyDescent="0.25">
      <c r="A64" s="166" t="s">
        <v>185</v>
      </c>
      <c r="B64" s="167" t="s">
        <v>186</v>
      </c>
      <c r="C64" s="77"/>
      <c r="D64" s="22"/>
      <c r="E64" s="22">
        <v>5</v>
      </c>
      <c r="F64" s="22">
        <v>5</v>
      </c>
      <c r="G64" s="22">
        <v>4</v>
      </c>
      <c r="H64" s="22">
        <v>4</v>
      </c>
      <c r="I64" s="22">
        <v>4</v>
      </c>
      <c r="J64" s="22"/>
      <c r="K64" s="22">
        <v>6</v>
      </c>
      <c r="L64" s="22">
        <v>7</v>
      </c>
      <c r="M64" s="22">
        <v>8</v>
      </c>
      <c r="N64" s="22">
        <v>12</v>
      </c>
      <c r="O64" s="78"/>
      <c r="P64" s="25">
        <f t="shared" si="1"/>
        <v>55</v>
      </c>
    </row>
    <row r="65" spans="1:16" s="12" customFormat="1" x14ac:dyDescent="0.25">
      <c r="A65" s="166" t="s">
        <v>187</v>
      </c>
      <c r="B65" s="167" t="s">
        <v>188</v>
      </c>
      <c r="C65" s="77">
        <v>5</v>
      </c>
      <c r="D65" s="22"/>
      <c r="E65" s="22">
        <v>5</v>
      </c>
      <c r="F65" s="22">
        <v>5</v>
      </c>
      <c r="G65" s="22">
        <v>4</v>
      </c>
      <c r="H65" s="22">
        <v>4</v>
      </c>
      <c r="I65" s="22"/>
      <c r="J65" s="22"/>
      <c r="K65" s="22">
        <v>10</v>
      </c>
      <c r="L65" s="22">
        <v>9</v>
      </c>
      <c r="M65" s="22">
        <v>6</v>
      </c>
      <c r="N65" s="22">
        <v>12</v>
      </c>
      <c r="O65" s="78"/>
      <c r="P65" s="25">
        <f t="shared" si="1"/>
        <v>60</v>
      </c>
    </row>
    <row r="66" spans="1:16" s="12" customFormat="1" x14ac:dyDescent="0.25">
      <c r="A66" s="166" t="s">
        <v>189</v>
      </c>
      <c r="B66" s="167" t="s">
        <v>190</v>
      </c>
      <c r="C66" s="77">
        <v>5</v>
      </c>
      <c r="D66" s="22">
        <v>3</v>
      </c>
      <c r="E66" s="22"/>
      <c r="F66" s="22"/>
      <c r="G66" s="22">
        <v>3</v>
      </c>
      <c r="H66" s="22"/>
      <c r="I66" s="22">
        <v>4</v>
      </c>
      <c r="J66" s="22">
        <v>7</v>
      </c>
      <c r="K66" s="22">
        <v>6</v>
      </c>
      <c r="L66" s="22">
        <v>2</v>
      </c>
      <c r="M66" s="22"/>
      <c r="N66" s="22">
        <v>10</v>
      </c>
      <c r="O66" s="78"/>
      <c r="P66" s="25">
        <f t="shared" si="1"/>
        <v>40</v>
      </c>
    </row>
    <row r="67" spans="1:16" s="12" customFormat="1" x14ac:dyDescent="0.25">
      <c r="A67" s="166" t="s">
        <v>191</v>
      </c>
      <c r="B67" s="167" t="s">
        <v>192</v>
      </c>
      <c r="C67" s="77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78"/>
      <c r="P67" s="25">
        <f t="shared" si="1"/>
        <v>0</v>
      </c>
    </row>
    <row r="68" spans="1:16" s="12" customFormat="1" x14ac:dyDescent="0.25">
      <c r="A68" s="166" t="s">
        <v>193</v>
      </c>
      <c r="B68" s="167" t="s">
        <v>194</v>
      </c>
      <c r="C68" s="77">
        <v>5</v>
      </c>
      <c r="D68" s="22"/>
      <c r="E68" s="22">
        <v>3</v>
      </c>
      <c r="F68" s="22">
        <v>5</v>
      </c>
      <c r="G68" s="22">
        <v>4</v>
      </c>
      <c r="H68" s="22"/>
      <c r="I68" s="22"/>
      <c r="J68" s="22"/>
      <c r="K68" s="22"/>
      <c r="L68" s="22"/>
      <c r="M68" s="22"/>
      <c r="N68" s="22">
        <v>13</v>
      </c>
      <c r="O68" s="78"/>
      <c r="P68" s="25">
        <f t="shared" si="1"/>
        <v>30</v>
      </c>
    </row>
    <row r="69" spans="1:16" s="12" customFormat="1" x14ac:dyDescent="0.25">
      <c r="A69" s="166" t="s">
        <v>195</v>
      </c>
      <c r="B69" s="167" t="s">
        <v>196</v>
      </c>
      <c r="C69" s="77">
        <v>5</v>
      </c>
      <c r="D69" s="22">
        <v>5</v>
      </c>
      <c r="E69" s="22">
        <v>4</v>
      </c>
      <c r="F69" s="22">
        <v>4</v>
      </c>
      <c r="G69" s="22">
        <v>4</v>
      </c>
      <c r="H69" s="22"/>
      <c r="I69" s="22"/>
      <c r="J69" s="22">
        <v>7</v>
      </c>
      <c r="K69" s="22">
        <v>8</v>
      </c>
      <c r="L69" s="22">
        <v>8</v>
      </c>
      <c r="M69" s="22"/>
      <c r="N69" s="22">
        <v>12</v>
      </c>
      <c r="O69" s="78"/>
      <c r="P69" s="25">
        <f t="shared" si="1"/>
        <v>57</v>
      </c>
    </row>
    <row r="70" spans="1:16" s="12" customFormat="1" x14ac:dyDescent="0.25">
      <c r="A70" s="166" t="s">
        <v>197</v>
      </c>
      <c r="B70" s="167" t="s">
        <v>198</v>
      </c>
      <c r="C70" s="77">
        <v>4</v>
      </c>
      <c r="D70" s="22">
        <v>4</v>
      </c>
      <c r="E70" s="22">
        <v>2</v>
      </c>
      <c r="F70" s="22"/>
      <c r="G70" s="22">
        <v>4</v>
      </c>
      <c r="H70" s="22">
        <v>3</v>
      </c>
      <c r="I70" s="22"/>
      <c r="J70" s="22"/>
      <c r="K70" s="22">
        <v>9</v>
      </c>
      <c r="L70" s="22">
        <v>9</v>
      </c>
      <c r="M70" s="22">
        <v>9</v>
      </c>
      <c r="N70" s="22">
        <v>13</v>
      </c>
      <c r="O70" s="78"/>
      <c r="P70" s="25">
        <f t="shared" si="1"/>
        <v>57</v>
      </c>
    </row>
    <row r="71" spans="1:16" s="12" customFormat="1" x14ac:dyDescent="0.25">
      <c r="A71" s="166" t="s">
        <v>199</v>
      </c>
      <c r="B71" s="167" t="s">
        <v>200</v>
      </c>
      <c r="C71" s="77">
        <v>5</v>
      </c>
      <c r="D71" s="22"/>
      <c r="E71" s="22">
        <v>4</v>
      </c>
      <c r="F71" s="22"/>
      <c r="G71" s="22">
        <v>4</v>
      </c>
      <c r="H71" s="22"/>
      <c r="I71" s="22"/>
      <c r="J71" s="22"/>
      <c r="K71" s="22">
        <v>4</v>
      </c>
      <c r="L71" s="22">
        <v>7</v>
      </c>
      <c r="M71" s="22">
        <v>7</v>
      </c>
      <c r="N71" s="22">
        <v>12</v>
      </c>
      <c r="O71" s="78"/>
      <c r="P71" s="25">
        <f t="shared" si="1"/>
        <v>43</v>
      </c>
    </row>
    <row r="72" spans="1:16" s="12" customFormat="1" x14ac:dyDescent="0.25">
      <c r="A72" s="166" t="s">
        <v>201</v>
      </c>
      <c r="B72" s="167" t="s">
        <v>202</v>
      </c>
      <c r="C72" s="77">
        <v>5</v>
      </c>
      <c r="D72" s="22">
        <v>5</v>
      </c>
      <c r="E72" s="22">
        <v>5</v>
      </c>
      <c r="F72" s="22">
        <v>4</v>
      </c>
      <c r="G72" s="22"/>
      <c r="H72" s="22">
        <v>4</v>
      </c>
      <c r="I72" s="22"/>
      <c r="J72" s="22"/>
      <c r="K72" s="22"/>
      <c r="L72" s="22">
        <v>9</v>
      </c>
      <c r="M72" s="22">
        <v>8</v>
      </c>
      <c r="N72" s="22">
        <v>12</v>
      </c>
      <c r="O72" s="78"/>
      <c r="P72" s="25">
        <f t="shared" si="1"/>
        <v>52</v>
      </c>
    </row>
    <row r="73" spans="1:16" s="12" customFormat="1" x14ac:dyDescent="0.25">
      <c r="A73" s="166" t="s">
        <v>203</v>
      </c>
      <c r="B73" s="167" t="s">
        <v>204</v>
      </c>
      <c r="C73" s="77">
        <v>5</v>
      </c>
      <c r="D73" s="22">
        <v>3</v>
      </c>
      <c r="E73" s="22">
        <v>4</v>
      </c>
      <c r="F73" s="22">
        <v>4</v>
      </c>
      <c r="G73" s="22">
        <v>5</v>
      </c>
      <c r="H73" s="22"/>
      <c r="I73" s="22"/>
      <c r="J73" s="22">
        <v>9</v>
      </c>
      <c r="K73" s="22"/>
      <c r="L73" s="22">
        <v>10</v>
      </c>
      <c r="M73" s="22">
        <v>9</v>
      </c>
      <c r="N73" s="22">
        <v>11</v>
      </c>
      <c r="O73" s="78"/>
      <c r="P73" s="25">
        <f t="shared" si="1"/>
        <v>60</v>
      </c>
    </row>
    <row r="74" spans="1:16" s="12" customFormat="1" x14ac:dyDescent="0.25">
      <c r="A74" s="166" t="s">
        <v>205</v>
      </c>
      <c r="B74" s="167" t="s">
        <v>206</v>
      </c>
      <c r="C74" s="77">
        <v>4</v>
      </c>
      <c r="D74" s="22">
        <v>3</v>
      </c>
      <c r="E74" s="22">
        <v>4</v>
      </c>
      <c r="F74" s="22"/>
      <c r="G74" s="22"/>
      <c r="H74" s="22"/>
      <c r="I74" s="22"/>
      <c r="J74" s="22"/>
      <c r="K74" s="22">
        <v>8</v>
      </c>
      <c r="L74" s="22">
        <v>9</v>
      </c>
      <c r="M74" s="22">
        <v>8</v>
      </c>
      <c r="N74" s="22">
        <v>12</v>
      </c>
      <c r="O74" s="78"/>
      <c r="P74" s="25">
        <f t="shared" si="1"/>
        <v>48</v>
      </c>
    </row>
    <row r="75" spans="1:16" s="12" customFormat="1" x14ac:dyDescent="0.25">
      <c r="A75" s="166" t="s">
        <v>207</v>
      </c>
      <c r="B75" s="167" t="s">
        <v>208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78"/>
      <c r="P75" s="25">
        <f t="shared" si="1"/>
        <v>0</v>
      </c>
    </row>
    <row r="76" spans="1:16" s="12" customFormat="1" x14ac:dyDescent="0.25">
      <c r="A76" s="166" t="s">
        <v>209</v>
      </c>
      <c r="B76" s="167" t="s">
        <v>210</v>
      </c>
      <c r="C76" s="77">
        <v>5</v>
      </c>
      <c r="D76" s="22">
        <v>5</v>
      </c>
      <c r="E76" s="22">
        <v>5</v>
      </c>
      <c r="F76" s="22"/>
      <c r="G76" s="22">
        <v>5</v>
      </c>
      <c r="H76" s="22">
        <v>4</v>
      </c>
      <c r="I76" s="22"/>
      <c r="J76" s="22">
        <v>9</v>
      </c>
      <c r="K76" s="22"/>
      <c r="L76" s="22">
        <v>9</v>
      </c>
      <c r="M76" s="22">
        <v>8</v>
      </c>
      <c r="N76" s="22">
        <v>12</v>
      </c>
      <c r="O76" s="78"/>
      <c r="P76" s="25">
        <f t="shared" si="1"/>
        <v>62</v>
      </c>
    </row>
    <row r="77" spans="1:16" s="12" customFormat="1" x14ac:dyDescent="0.25">
      <c r="A77" s="166" t="s">
        <v>211</v>
      </c>
      <c r="B77" s="167" t="s">
        <v>212</v>
      </c>
      <c r="C77" s="77">
        <v>5</v>
      </c>
      <c r="D77" s="22">
        <v>3</v>
      </c>
      <c r="E77" s="22">
        <v>5</v>
      </c>
      <c r="F77" s="22">
        <v>4</v>
      </c>
      <c r="G77" s="22">
        <v>5</v>
      </c>
      <c r="H77" s="22"/>
      <c r="I77" s="22"/>
      <c r="J77" s="22"/>
      <c r="K77" s="22">
        <v>8</v>
      </c>
      <c r="L77" s="22">
        <v>8</v>
      </c>
      <c r="M77" s="22">
        <v>8</v>
      </c>
      <c r="N77" s="22">
        <v>12</v>
      </c>
      <c r="O77" s="78"/>
      <c r="P77" s="25">
        <f t="shared" si="1"/>
        <v>58</v>
      </c>
    </row>
    <row r="78" spans="1:16" s="12" customFormat="1" x14ac:dyDescent="0.25">
      <c r="A78" s="166" t="s">
        <v>213</v>
      </c>
      <c r="B78" s="167" t="s">
        <v>214</v>
      </c>
      <c r="C78" s="77">
        <v>5</v>
      </c>
      <c r="D78" s="22">
        <v>5</v>
      </c>
      <c r="E78" s="22"/>
      <c r="F78" s="22">
        <v>4</v>
      </c>
      <c r="G78" s="22">
        <v>5</v>
      </c>
      <c r="H78" s="22">
        <v>4</v>
      </c>
      <c r="I78" s="22"/>
      <c r="J78" s="22"/>
      <c r="K78" s="22">
        <v>5</v>
      </c>
      <c r="L78" s="22">
        <v>8</v>
      </c>
      <c r="M78" s="22">
        <v>7</v>
      </c>
      <c r="N78" s="22"/>
      <c r="O78" s="78"/>
      <c r="P78" s="25">
        <f t="shared" si="1"/>
        <v>43</v>
      </c>
    </row>
    <row r="79" spans="1:16" s="12" customFormat="1" x14ac:dyDescent="0.25">
      <c r="A79" s="166" t="s">
        <v>215</v>
      </c>
      <c r="B79" s="167" t="s">
        <v>216</v>
      </c>
      <c r="C79" s="77">
        <v>2</v>
      </c>
      <c r="D79" s="22"/>
      <c r="E79" s="22">
        <v>4</v>
      </c>
      <c r="F79" s="22"/>
      <c r="G79" s="22">
        <v>2</v>
      </c>
      <c r="H79" s="22">
        <v>4</v>
      </c>
      <c r="I79" s="22"/>
      <c r="J79" s="22"/>
      <c r="K79" s="22">
        <v>4</v>
      </c>
      <c r="L79" s="22"/>
      <c r="M79" s="22">
        <v>2</v>
      </c>
      <c r="N79" s="22">
        <v>9</v>
      </c>
      <c r="O79" s="78"/>
      <c r="P79" s="25">
        <f t="shared" si="1"/>
        <v>27</v>
      </c>
    </row>
    <row r="80" spans="1:16" s="12" customFormat="1" x14ac:dyDescent="0.25">
      <c r="A80" s="166" t="s">
        <v>217</v>
      </c>
      <c r="B80" s="167" t="s">
        <v>218</v>
      </c>
      <c r="C80" s="77"/>
      <c r="D80" s="22"/>
      <c r="E80" s="22"/>
      <c r="F80" s="22"/>
      <c r="G80" s="22">
        <v>4</v>
      </c>
      <c r="H80" s="22">
        <v>4</v>
      </c>
      <c r="I80" s="22">
        <v>4</v>
      </c>
      <c r="J80" s="22"/>
      <c r="K80" s="22">
        <v>6</v>
      </c>
      <c r="L80" s="22"/>
      <c r="M80" s="22">
        <v>3</v>
      </c>
      <c r="N80" s="22">
        <v>11</v>
      </c>
      <c r="O80" s="78"/>
      <c r="P80" s="25">
        <f t="shared" si="1"/>
        <v>32</v>
      </c>
    </row>
    <row r="81" spans="1:16" s="12" customFormat="1" x14ac:dyDescent="0.25">
      <c r="A81" s="166" t="s">
        <v>219</v>
      </c>
      <c r="B81" s="167" t="s">
        <v>220</v>
      </c>
      <c r="C81" s="77">
        <v>5</v>
      </c>
      <c r="D81" s="22">
        <v>2</v>
      </c>
      <c r="E81" s="22"/>
      <c r="F81" s="22"/>
      <c r="G81" s="22"/>
      <c r="H81" s="22"/>
      <c r="I81" s="22"/>
      <c r="J81" s="22"/>
      <c r="K81" s="22"/>
      <c r="L81" s="22"/>
      <c r="M81" s="22"/>
      <c r="N81" s="22">
        <v>4</v>
      </c>
      <c r="O81" s="78"/>
      <c r="P81" s="25">
        <f t="shared" ref="P81:P144" si="2">SUM(C81:O81)</f>
        <v>11</v>
      </c>
    </row>
    <row r="82" spans="1:16" s="12" customFormat="1" x14ac:dyDescent="0.25">
      <c r="A82" s="166" t="s">
        <v>221</v>
      </c>
      <c r="B82" s="167" t="s">
        <v>222</v>
      </c>
      <c r="C82" s="77">
        <v>5</v>
      </c>
      <c r="D82" s="22">
        <v>5</v>
      </c>
      <c r="E82" s="22">
        <v>4</v>
      </c>
      <c r="F82" s="22"/>
      <c r="G82" s="22">
        <v>4</v>
      </c>
      <c r="H82" s="22"/>
      <c r="I82" s="22">
        <v>4</v>
      </c>
      <c r="J82" s="22">
        <v>8</v>
      </c>
      <c r="K82" s="22"/>
      <c r="L82" s="22">
        <v>9</v>
      </c>
      <c r="M82" s="22">
        <v>8</v>
      </c>
      <c r="N82" s="22">
        <v>11</v>
      </c>
      <c r="O82" s="78"/>
      <c r="P82" s="25">
        <f t="shared" si="2"/>
        <v>58</v>
      </c>
    </row>
    <row r="83" spans="1:16" s="12" customFormat="1" x14ac:dyDescent="0.25">
      <c r="A83" s="166" t="s">
        <v>223</v>
      </c>
      <c r="B83" s="167" t="s">
        <v>224</v>
      </c>
      <c r="C83" s="77">
        <v>5</v>
      </c>
      <c r="D83" s="22">
        <v>3</v>
      </c>
      <c r="E83" s="22">
        <v>4</v>
      </c>
      <c r="F83" s="22">
        <v>2</v>
      </c>
      <c r="G83" s="22"/>
      <c r="H83" s="22"/>
      <c r="I83" s="22"/>
      <c r="J83" s="22"/>
      <c r="K83" s="22">
        <v>6</v>
      </c>
      <c r="L83" s="22">
        <v>6</v>
      </c>
      <c r="M83" s="22">
        <v>6</v>
      </c>
      <c r="N83" s="22">
        <v>8</v>
      </c>
      <c r="O83" s="78"/>
      <c r="P83" s="25">
        <f t="shared" si="2"/>
        <v>40</v>
      </c>
    </row>
    <row r="84" spans="1:16" s="12" customFormat="1" x14ac:dyDescent="0.25">
      <c r="A84" s="166" t="s">
        <v>225</v>
      </c>
      <c r="B84" s="167" t="s">
        <v>226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78"/>
      <c r="P84" s="25">
        <f t="shared" si="2"/>
        <v>0</v>
      </c>
    </row>
    <row r="85" spans="1:16" s="12" customFormat="1" x14ac:dyDescent="0.25">
      <c r="A85" s="166" t="s">
        <v>227</v>
      </c>
      <c r="B85" s="167" t="s">
        <v>228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78"/>
      <c r="P85" s="25">
        <f t="shared" si="2"/>
        <v>0</v>
      </c>
    </row>
    <row r="86" spans="1:16" s="12" customFormat="1" x14ac:dyDescent="0.25">
      <c r="A86" s="166" t="s">
        <v>229</v>
      </c>
      <c r="B86" s="167" t="s">
        <v>230</v>
      </c>
      <c r="C86" s="77">
        <v>3</v>
      </c>
      <c r="D86" s="22">
        <v>3</v>
      </c>
      <c r="E86" s="22"/>
      <c r="F86" s="22">
        <v>2</v>
      </c>
      <c r="G86" s="22"/>
      <c r="H86" s="22">
        <v>4</v>
      </c>
      <c r="I86" s="22"/>
      <c r="J86" s="22"/>
      <c r="K86" s="22">
        <v>4</v>
      </c>
      <c r="L86" s="22"/>
      <c r="M86" s="22"/>
      <c r="N86" s="22">
        <v>9</v>
      </c>
      <c r="O86" s="78"/>
      <c r="P86" s="25">
        <f t="shared" si="2"/>
        <v>25</v>
      </c>
    </row>
    <row r="87" spans="1:16" s="12" customFormat="1" x14ac:dyDescent="0.25">
      <c r="A87" s="166" t="s">
        <v>231</v>
      </c>
      <c r="B87" s="167" t="s">
        <v>232</v>
      </c>
      <c r="C87" s="77">
        <v>5</v>
      </c>
      <c r="D87" s="22"/>
      <c r="E87" s="22">
        <v>2</v>
      </c>
      <c r="F87" s="22">
        <v>3</v>
      </c>
      <c r="G87" s="22">
        <v>2</v>
      </c>
      <c r="H87" s="22">
        <v>2</v>
      </c>
      <c r="I87" s="22"/>
      <c r="J87" s="22"/>
      <c r="K87" s="22">
        <v>4</v>
      </c>
      <c r="L87" s="22">
        <v>7</v>
      </c>
      <c r="M87" s="22">
        <v>7</v>
      </c>
      <c r="N87" s="22">
        <v>12</v>
      </c>
      <c r="O87" s="78"/>
      <c r="P87" s="25">
        <f t="shared" si="2"/>
        <v>44</v>
      </c>
    </row>
    <row r="88" spans="1:16" s="12" customFormat="1" x14ac:dyDescent="0.25">
      <c r="A88" s="166" t="s">
        <v>233</v>
      </c>
      <c r="B88" s="167" t="s">
        <v>234</v>
      </c>
      <c r="C88" s="77">
        <v>4</v>
      </c>
      <c r="D88" s="22">
        <v>4</v>
      </c>
      <c r="E88" s="22">
        <v>4</v>
      </c>
      <c r="F88" s="22"/>
      <c r="G88" s="22">
        <v>4</v>
      </c>
      <c r="H88" s="22">
        <v>3</v>
      </c>
      <c r="I88" s="22"/>
      <c r="J88" s="22">
        <v>7</v>
      </c>
      <c r="K88" s="22">
        <v>8</v>
      </c>
      <c r="L88" s="22">
        <v>7</v>
      </c>
      <c r="M88" s="22"/>
      <c r="N88" s="22">
        <v>12</v>
      </c>
      <c r="O88" s="78"/>
      <c r="P88" s="25">
        <f t="shared" si="2"/>
        <v>53</v>
      </c>
    </row>
    <row r="89" spans="1:16" s="12" customFormat="1" x14ac:dyDescent="0.25">
      <c r="A89" s="166" t="s">
        <v>235</v>
      </c>
      <c r="B89" s="167" t="s">
        <v>236</v>
      </c>
      <c r="C89" s="77">
        <v>2</v>
      </c>
      <c r="D89" s="22"/>
      <c r="E89" s="22"/>
      <c r="F89" s="22"/>
      <c r="G89" s="22">
        <v>4</v>
      </c>
      <c r="H89" s="22">
        <v>5</v>
      </c>
      <c r="I89" s="22"/>
      <c r="J89" s="22"/>
      <c r="K89" s="22">
        <v>8</v>
      </c>
      <c r="L89" s="22">
        <v>8</v>
      </c>
      <c r="M89" s="22">
        <v>8</v>
      </c>
      <c r="N89" s="22">
        <v>12</v>
      </c>
      <c r="O89" s="78"/>
      <c r="P89" s="25">
        <f t="shared" si="2"/>
        <v>47</v>
      </c>
    </row>
    <row r="90" spans="1:16" s="12" customFormat="1" x14ac:dyDescent="0.25">
      <c r="A90" s="166" t="s">
        <v>237</v>
      </c>
      <c r="B90" s="167" t="s">
        <v>238</v>
      </c>
      <c r="C90" s="77"/>
      <c r="D90" s="22"/>
      <c r="E90" s="22">
        <v>5</v>
      </c>
      <c r="F90" s="22">
        <v>5</v>
      </c>
      <c r="G90" s="22">
        <v>5</v>
      </c>
      <c r="H90" s="22">
        <v>4</v>
      </c>
      <c r="I90" s="22"/>
      <c r="J90" s="22"/>
      <c r="K90" s="22">
        <v>8</v>
      </c>
      <c r="L90" s="22">
        <v>8</v>
      </c>
      <c r="M90" s="22">
        <v>8</v>
      </c>
      <c r="N90" s="22">
        <v>14</v>
      </c>
      <c r="O90" s="78"/>
      <c r="P90" s="25">
        <f t="shared" si="2"/>
        <v>57</v>
      </c>
    </row>
    <row r="91" spans="1:16" s="12" customFormat="1" x14ac:dyDescent="0.25">
      <c r="A91" s="166" t="s">
        <v>239</v>
      </c>
      <c r="B91" s="167" t="s">
        <v>240</v>
      </c>
      <c r="C91" s="77">
        <v>5</v>
      </c>
      <c r="D91" s="22">
        <v>4</v>
      </c>
      <c r="E91" s="22">
        <v>5</v>
      </c>
      <c r="F91" s="22"/>
      <c r="G91" s="22"/>
      <c r="H91" s="22">
        <v>5</v>
      </c>
      <c r="I91" s="22"/>
      <c r="J91" s="22"/>
      <c r="K91" s="22">
        <v>7</v>
      </c>
      <c r="L91" s="22">
        <v>6</v>
      </c>
      <c r="M91" s="22"/>
      <c r="N91" s="22">
        <v>12</v>
      </c>
      <c r="O91" s="78"/>
      <c r="P91" s="25">
        <f t="shared" si="2"/>
        <v>44</v>
      </c>
    </row>
    <row r="92" spans="1:16" s="12" customFormat="1" x14ac:dyDescent="0.25">
      <c r="A92" s="166" t="s">
        <v>241</v>
      </c>
      <c r="B92" s="167" t="s">
        <v>242</v>
      </c>
      <c r="C92" s="77"/>
      <c r="D92" s="22"/>
      <c r="E92" s="22">
        <v>2</v>
      </c>
      <c r="F92" s="22"/>
      <c r="G92" s="22"/>
      <c r="H92" s="22"/>
      <c r="I92" s="22"/>
      <c r="J92" s="22"/>
      <c r="K92" s="22"/>
      <c r="L92" s="22"/>
      <c r="M92" s="22"/>
      <c r="N92" s="22">
        <v>12</v>
      </c>
      <c r="O92" s="78"/>
      <c r="P92" s="25">
        <f t="shared" si="2"/>
        <v>14</v>
      </c>
    </row>
    <row r="93" spans="1:16" s="12" customFormat="1" x14ac:dyDescent="0.25">
      <c r="A93" s="166" t="s">
        <v>243</v>
      </c>
      <c r="B93" s="167" t="s">
        <v>244</v>
      </c>
      <c r="C93" s="77">
        <v>2</v>
      </c>
      <c r="D93" s="22"/>
      <c r="E93" s="22">
        <v>5</v>
      </c>
      <c r="F93" s="22">
        <v>5</v>
      </c>
      <c r="G93" s="22">
        <v>3</v>
      </c>
      <c r="H93" s="22"/>
      <c r="I93" s="22">
        <v>2</v>
      </c>
      <c r="J93" s="22"/>
      <c r="K93" s="22">
        <v>3</v>
      </c>
      <c r="L93" s="22">
        <v>9</v>
      </c>
      <c r="M93" s="22">
        <v>9</v>
      </c>
      <c r="N93" s="22">
        <v>12</v>
      </c>
      <c r="O93" s="78"/>
      <c r="P93" s="25">
        <f t="shared" si="2"/>
        <v>50</v>
      </c>
    </row>
    <row r="94" spans="1:16" s="12" customFormat="1" x14ac:dyDescent="0.25">
      <c r="A94" s="166" t="s">
        <v>245</v>
      </c>
      <c r="B94" s="167" t="s">
        <v>246</v>
      </c>
      <c r="C94" s="77">
        <v>5</v>
      </c>
      <c r="D94" s="22">
        <v>2</v>
      </c>
      <c r="E94" s="22">
        <v>5</v>
      </c>
      <c r="F94" s="22"/>
      <c r="G94" s="22">
        <v>5</v>
      </c>
      <c r="H94" s="22">
        <v>5</v>
      </c>
      <c r="I94" s="22"/>
      <c r="J94" s="22">
        <v>9</v>
      </c>
      <c r="K94" s="22"/>
      <c r="L94" s="22">
        <v>5</v>
      </c>
      <c r="M94" s="22">
        <v>8</v>
      </c>
      <c r="N94" s="22">
        <v>13</v>
      </c>
      <c r="O94" s="78"/>
      <c r="P94" s="25">
        <f t="shared" si="2"/>
        <v>57</v>
      </c>
    </row>
    <row r="95" spans="1:16" s="12" customFormat="1" x14ac:dyDescent="0.25">
      <c r="A95" s="166" t="s">
        <v>247</v>
      </c>
      <c r="B95" s="167" t="s">
        <v>248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78"/>
      <c r="P95" s="25">
        <f t="shared" si="2"/>
        <v>0</v>
      </c>
    </row>
    <row r="96" spans="1:16" s="12" customFormat="1" x14ac:dyDescent="0.25">
      <c r="A96" s="166" t="s">
        <v>249</v>
      </c>
      <c r="B96" s="167" t="s">
        <v>250</v>
      </c>
      <c r="C96" s="77">
        <v>5</v>
      </c>
      <c r="D96" s="22">
        <v>3</v>
      </c>
      <c r="E96" s="22">
        <v>5</v>
      </c>
      <c r="F96" s="22">
        <v>4</v>
      </c>
      <c r="G96" s="22">
        <v>4</v>
      </c>
      <c r="H96" s="22"/>
      <c r="I96" s="22"/>
      <c r="J96" s="22"/>
      <c r="K96" s="22">
        <v>2</v>
      </c>
      <c r="L96" s="22">
        <v>3</v>
      </c>
      <c r="M96" s="22">
        <v>3</v>
      </c>
      <c r="N96" s="22">
        <v>8</v>
      </c>
      <c r="O96" s="78"/>
      <c r="P96" s="25">
        <f t="shared" si="2"/>
        <v>37</v>
      </c>
    </row>
    <row r="97" spans="1:16" s="12" customFormat="1" x14ac:dyDescent="0.25">
      <c r="A97" s="166" t="s">
        <v>251</v>
      </c>
      <c r="B97" s="167" t="s">
        <v>252</v>
      </c>
      <c r="C97" s="77">
        <v>5</v>
      </c>
      <c r="D97" s="22"/>
      <c r="E97" s="22">
        <v>5</v>
      </c>
      <c r="F97" s="22">
        <v>4</v>
      </c>
      <c r="G97" s="22">
        <v>4</v>
      </c>
      <c r="H97" s="22"/>
      <c r="I97" s="22">
        <v>4</v>
      </c>
      <c r="J97" s="22"/>
      <c r="K97" s="22">
        <v>9</v>
      </c>
      <c r="L97" s="22"/>
      <c r="M97" s="22">
        <v>7</v>
      </c>
      <c r="N97" s="22">
        <v>3</v>
      </c>
      <c r="O97" s="78"/>
      <c r="P97" s="25">
        <f t="shared" si="2"/>
        <v>41</v>
      </c>
    </row>
    <row r="98" spans="1:16" s="12" customFormat="1" x14ac:dyDescent="0.25">
      <c r="A98" s="166" t="s">
        <v>253</v>
      </c>
      <c r="B98" s="167" t="s">
        <v>254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78"/>
      <c r="P98" s="25">
        <f t="shared" si="2"/>
        <v>0</v>
      </c>
    </row>
    <row r="99" spans="1:16" s="12" customFormat="1" x14ac:dyDescent="0.25">
      <c r="A99" s="166" t="s">
        <v>255</v>
      </c>
      <c r="B99" s="167" t="s">
        <v>256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78"/>
      <c r="P99" s="25">
        <f t="shared" si="2"/>
        <v>0</v>
      </c>
    </row>
    <row r="100" spans="1:16" s="12" customFormat="1" x14ac:dyDescent="0.25">
      <c r="A100" s="166" t="s">
        <v>257</v>
      </c>
      <c r="B100" s="167" t="s">
        <v>258</v>
      </c>
      <c r="C100" s="77">
        <v>5</v>
      </c>
      <c r="D100" s="22">
        <v>2</v>
      </c>
      <c r="E100" s="22">
        <v>5</v>
      </c>
      <c r="F100" s="22">
        <v>5</v>
      </c>
      <c r="G100" s="22">
        <v>5</v>
      </c>
      <c r="H100" s="22"/>
      <c r="I100" s="22"/>
      <c r="J100" s="22"/>
      <c r="K100" s="22">
        <v>1</v>
      </c>
      <c r="L100" s="22">
        <v>6</v>
      </c>
      <c r="M100" s="22">
        <v>6</v>
      </c>
      <c r="N100" s="22">
        <v>10</v>
      </c>
      <c r="O100" s="78"/>
      <c r="P100" s="25">
        <f t="shared" si="2"/>
        <v>45</v>
      </c>
    </row>
    <row r="101" spans="1:16" s="12" customFormat="1" x14ac:dyDescent="0.25">
      <c r="A101" s="166" t="s">
        <v>259</v>
      </c>
      <c r="B101" s="167" t="s">
        <v>260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78"/>
      <c r="P101" s="25">
        <f t="shared" si="2"/>
        <v>0</v>
      </c>
    </row>
    <row r="102" spans="1:16" s="12" customFormat="1" x14ac:dyDescent="0.25">
      <c r="A102" s="166" t="s">
        <v>261</v>
      </c>
      <c r="B102" s="167" t="s">
        <v>262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78"/>
      <c r="P102" s="25">
        <f t="shared" si="2"/>
        <v>0</v>
      </c>
    </row>
    <row r="103" spans="1:16" s="12" customFormat="1" x14ac:dyDescent="0.25">
      <c r="A103" s="166" t="s">
        <v>263</v>
      </c>
      <c r="B103" s="167" t="s">
        <v>264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78"/>
      <c r="P103" s="25">
        <f t="shared" si="2"/>
        <v>0</v>
      </c>
    </row>
    <row r="104" spans="1:16" s="12" customFormat="1" x14ac:dyDescent="0.25">
      <c r="A104" s="166" t="s">
        <v>265</v>
      </c>
      <c r="B104" s="167" t="s">
        <v>266</v>
      </c>
      <c r="C104" s="77">
        <v>5</v>
      </c>
      <c r="D104" s="22">
        <v>4</v>
      </c>
      <c r="E104" s="22">
        <v>4</v>
      </c>
      <c r="F104" s="22">
        <v>3</v>
      </c>
      <c r="G104" s="22">
        <v>3</v>
      </c>
      <c r="H104" s="22"/>
      <c r="I104" s="22"/>
      <c r="J104" s="22">
        <v>4</v>
      </c>
      <c r="K104" s="22"/>
      <c r="L104" s="22">
        <v>4</v>
      </c>
      <c r="M104" s="22"/>
      <c r="N104" s="22">
        <v>13</v>
      </c>
      <c r="O104" s="78"/>
      <c r="P104" s="25">
        <f t="shared" si="2"/>
        <v>40</v>
      </c>
    </row>
    <row r="105" spans="1:16" s="12" customFormat="1" x14ac:dyDescent="0.25">
      <c r="A105" s="166" t="s">
        <v>267</v>
      </c>
      <c r="B105" s="167" t="s">
        <v>268</v>
      </c>
      <c r="C105" s="77">
        <v>4</v>
      </c>
      <c r="D105" s="22"/>
      <c r="E105" s="22">
        <v>4</v>
      </c>
      <c r="F105" s="22"/>
      <c r="G105" s="22">
        <v>5</v>
      </c>
      <c r="H105" s="22">
        <v>4</v>
      </c>
      <c r="I105" s="22"/>
      <c r="J105" s="22"/>
      <c r="K105" s="22">
        <v>8</v>
      </c>
      <c r="L105" s="22">
        <v>9</v>
      </c>
      <c r="M105" s="22">
        <v>4</v>
      </c>
      <c r="N105" s="22">
        <v>13</v>
      </c>
      <c r="O105" s="78"/>
      <c r="P105" s="25">
        <f t="shared" si="2"/>
        <v>51</v>
      </c>
    </row>
    <row r="106" spans="1:16" s="12" customFormat="1" x14ac:dyDescent="0.25">
      <c r="A106" s="166" t="s">
        <v>269</v>
      </c>
      <c r="B106" s="167" t="s">
        <v>270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78"/>
      <c r="P106" s="25">
        <f t="shared" si="2"/>
        <v>0</v>
      </c>
    </row>
    <row r="107" spans="1:16" s="12" customFormat="1" x14ac:dyDescent="0.25">
      <c r="A107" s="166" t="s">
        <v>271</v>
      </c>
      <c r="B107" s="167" t="s">
        <v>272</v>
      </c>
      <c r="C107" s="77">
        <v>3</v>
      </c>
      <c r="D107" s="22">
        <v>4</v>
      </c>
      <c r="E107" s="22">
        <v>2</v>
      </c>
      <c r="F107" s="22"/>
      <c r="G107" s="22">
        <v>2</v>
      </c>
      <c r="H107" s="22"/>
      <c r="I107" s="22">
        <v>2</v>
      </c>
      <c r="J107" s="22"/>
      <c r="K107" s="22"/>
      <c r="L107" s="22"/>
      <c r="M107" s="22"/>
      <c r="N107" s="22">
        <v>10</v>
      </c>
      <c r="O107" s="78"/>
      <c r="P107" s="25">
        <f t="shared" si="2"/>
        <v>23</v>
      </c>
    </row>
    <row r="108" spans="1:16" s="12" customFormat="1" x14ac:dyDescent="0.25">
      <c r="A108" s="166" t="s">
        <v>273</v>
      </c>
      <c r="B108" s="167" t="s">
        <v>274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78"/>
      <c r="P108" s="25">
        <f t="shared" si="2"/>
        <v>0</v>
      </c>
    </row>
    <row r="109" spans="1:16" s="12" customFormat="1" x14ac:dyDescent="0.25">
      <c r="A109" s="166" t="s">
        <v>275</v>
      </c>
      <c r="B109" s="167" t="s">
        <v>276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78"/>
      <c r="P109" s="25">
        <f t="shared" si="2"/>
        <v>0</v>
      </c>
    </row>
    <row r="110" spans="1:16" s="12" customFormat="1" x14ac:dyDescent="0.25">
      <c r="A110" s="166" t="s">
        <v>277</v>
      </c>
      <c r="B110" s="167" t="s">
        <v>278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78"/>
      <c r="P110" s="25">
        <f t="shared" si="2"/>
        <v>0</v>
      </c>
    </row>
    <row r="111" spans="1:16" s="12" customFormat="1" x14ac:dyDescent="0.25">
      <c r="A111" s="166" t="s">
        <v>279</v>
      </c>
      <c r="B111" s="167" t="s">
        <v>280</v>
      </c>
      <c r="C111" s="77">
        <v>4</v>
      </c>
      <c r="D111" s="22">
        <v>3</v>
      </c>
      <c r="E111" s="22"/>
      <c r="F111" s="22">
        <v>3</v>
      </c>
      <c r="G111" s="22">
        <v>4</v>
      </c>
      <c r="H111" s="22">
        <v>4</v>
      </c>
      <c r="I111" s="22"/>
      <c r="J111" s="22"/>
      <c r="K111" s="22">
        <v>9</v>
      </c>
      <c r="L111" s="22">
        <v>9</v>
      </c>
      <c r="M111" s="22">
        <v>7</v>
      </c>
      <c r="N111" s="22">
        <v>12</v>
      </c>
      <c r="O111" s="78"/>
      <c r="P111" s="25">
        <f t="shared" si="2"/>
        <v>55</v>
      </c>
    </row>
    <row r="112" spans="1:16" s="12" customFormat="1" x14ac:dyDescent="0.25">
      <c r="A112" s="166" t="s">
        <v>281</v>
      </c>
      <c r="B112" s="167" t="s">
        <v>282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78"/>
      <c r="P112" s="25">
        <f t="shared" si="2"/>
        <v>0</v>
      </c>
    </row>
    <row r="113" spans="1:16" s="12" customFormat="1" x14ac:dyDescent="0.25">
      <c r="A113" s="166" t="s">
        <v>283</v>
      </c>
      <c r="B113" s="167" t="s">
        <v>284</v>
      </c>
      <c r="C113" s="77">
        <v>4</v>
      </c>
      <c r="D113" s="22"/>
      <c r="E113" s="22">
        <v>3</v>
      </c>
      <c r="F113" s="22">
        <v>5</v>
      </c>
      <c r="G113" s="22">
        <v>4</v>
      </c>
      <c r="H113" s="22"/>
      <c r="I113" s="22"/>
      <c r="J113" s="22"/>
      <c r="K113" s="22">
        <v>5</v>
      </c>
      <c r="L113" s="22"/>
      <c r="M113" s="22"/>
      <c r="N113" s="22">
        <v>13</v>
      </c>
      <c r="O113" s="78"/>
      <c r="P113" s="25">
        <f t="shared" si="2"/>
        <v>34</v>
      </c>
    </row>
    <row r="114" spans="1:16" s="12" customFormat="1" x14ac:dyDescent="0.25">
      <c r="A114" s="166" t="s">
        <v>285</v>
      </c>
      <c r="B114" s="167" t="s">
        <v>286</v>
      </c>
      <c r="C114" s="77">
        <v>5</v>
      </c>
      <c r="D114" s="22">
        <v>5</v>
      </c>
      <c r="E114" s="22">
        <v>4</v>
      </c>
      <c r="F114" s="22"/>
      <c r="G114" s="22">
        <v>4</v>
      </c>
      <c r="H114" s="22">
        <v>3</v>
      </c>
      <c r="I114" s="22"/>
      <c r="J114" s="22">
        <v>7</v>
      </c>
      <c r="K114" s="22"/>
      <c r="L114" s="22">
        <v>5</v>
      </c>
      <c r="M114" s="22">
        <v>5</v>
      </c>
      <c r="N114" s="22">
        <v>12</v>
      </c>
      <c r="O114" s="78"/>
      <c r="P114" s="25">
        <f t="shared" si="2"/>
        <v>50</v>
      </c>
    </row>
    <row r="115" spans="1:16" s="12" customFormat="1" x14ac:dyDescent="0.25">
      <c r="A115" s="166" t="s">
        <v>287</v>
      </c>
      <c r="B115" s="167" t="s">
        <v>288</v>
      </c>
      <c r="C115" s="22">
        <v>5</v>
      </c>
      <c r="D115" s="22">
        <v>3</v>
      </c>
      <c r="E115" s="22">
        <v>2</v>
      </c>
      <c r="F115" s="22">
        <v>1</v>
      </c>
      <c r="G115" s="22">
        <v>5</v>
      </c>
      <c r="H115" s="22">
        <v>3</v>
      </c>
      <c r="I115" s="22"/>
      <c r="J115" s="22">
        <v>5</v>
      </c>
      <c r="K115" s="22">
        <v>6</v>
      </c>
      <c r="L115" s="22">
        <v>8</v>
      </c>
      <c r="M115" s="22"/>
      <c r="N115" s="22">
        <v>10</v>
      </c>
      <c r="O115" s="78"/>
      <c r="P115" s="25">
        <f t="shared" si="2"/>
        <v>48</v>
      </c>
    </row>
    <row r="116" spans="1:16" s="12" customFormat="1" x14ac:dyDescent="0.25">
      <c r="A116" s="166" t="s">
        <v>289</v>
      </c>
      <c r="B116" s="167" t="s">
        <v>290</v>
      </c>
      <c r="C116" s="77">
        <v>3</v>
      </c>
      <c r="D116" s="22"/>
      <c r="E116" s="22"/>
      <c r="F116" s="22"/>
      <c r="G116" s="22">
        <v>1</v>
      </c>
      <c r="H116" s="22"/>
      <c r="I116" s="22"/>
      <c r="J116" s="22"/>
      <c r="K116" s="22">
        <v>6</v>
      </c>
      <c r="L116" s="22">
        <v>5</v>
      </c>
      <c r="M116" s="22">
        <v>7</v>
      </c>
      <c r="N116" s="22">
        <v>14</v>
      </c>
      <c r="O116" s="78"/>
      <c r="P116" s="25">
        <f t="shared" si="2"/>
        <v>36</v>
      </c>
    </row>
    <row r="117" spans="1:16" s="12" customFormat="1" x14ac:dyDescent="0.25">
      <c r="A117" s="166" t="s">
        <v>291</v>
      </c>
      <c r="B117" s="167" t="s">
        <v>292</v>
      </c>
      <c r="C117" s="22">
        <v>5</v>
      </c>
      <c r="D117" s="22">
        <v>5</v>
      </c>
      <c r="E117" s="22"/>
      <c r="F117" s="22">
        <v>4</v>
      </c>
      <c r="G117" s="22">
        <v>4</v>
      </c>
      <c r="H117" s="22">
        <v>2</v>
      </c>
      <c r="I117" s="22"/>
      <c r="J117" s="22">
        <v>8</v>
      </c>
      <c r="K117" s="22">
        <v>8</v>
      </c>
      <c r="L117" s="22">
        <v>7</v>
      </c>
      <c r="M117" s="22"/>
      <c r="N117" s="22">
        <v>12</v>
      </c>
      <c r="O117" s="78"/>
      <c r="P117" s="25">
        <f t="shared" si="2"/>
        <v>55</v>
      </c>
    </row>
    <row r="118" spans="1:16" s="12" customFormat="1" x14ac:dyDescent="0.25">
      <c r="A118" s="166" t="s">
        <v>293</v>
      </c>
      <c r="B118" s="167" t="s">
        <v>294</v>
      </c>
      <c r="C118" s="77">
        <v>5</v>
      </c>
      <c r="D118" s="22"/>
      <c r="E118" s="22">
        <v>3</v>
      </c>
      <c r="F118" s="22">
        <v>4</v>
      </c>
      <c r="G118" s="22">
        <v>4</v>
      </c>
      <c r="H118" s="22"/>
      <c r="I118" s="22"/>
      <c r="J118" s="22"/>
      <c r="K118" s="22">
        <v>6</v>
      </c>
      <c r="L118" s="22">
        <v>7</v>
      </c>
      <c r="M118" s="22"/>
      <c r="N118" s="22">
        <v>13</v>
      </c>
      <c r="O118" s="78"/>
      <c r="P118" s="25">
        <f t="shared" si="2"/>
        <v>42</v>
      </c>
    </row>
    <row r="119" spans="1:16" s="12" customFormat="1" x14ac:dyDescent="0.25">
      <c r="A119" s="166" t="s">
        <v>295</v>
      </c>
      <c r="B119" s="167" t="s">
        <v>296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78"/>
      <c r="P119" s="25">
        <f t="shared" si="2"/>
        <v>0</v>
      </c>
    </row>
    <row r="120" spans="1:16" s="12" customFormat="1" x14ac:dyDescent="0.25">
      <c r="A120" s="166" t="s">
        <v>297</v>
      </c>
      <c r="B120" s="167" t="s">
        <v>298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78"/>
      <c r="P120" s="25">
        <f t="shared" si="2"/>
        <v>0</v>
      </c>
    </row>
    <row r="121" spans="1:16" s="12" customFormat="1" x14ac:dyDescent="0.25">
      <c r="A121" s="166" t="s">
        <v>299</v>
      </c>
      <c r="B121" s="167" t="s">
        <v>300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78"/>
      <c r="P121" s="25">
        <f t="shared" si="2"/>
        <v>0</v>
      </c>
    </row>
    <row r="122" spans="1:16" s="12" customFormat="1" x14ac:dyDescent="0.25">
      <c r="A122" s="166" t="s">
        <v>301</v>
      </c>
      <c r="B122" s="167" t="s">
        <v>302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78"/>
      <c r="P122" s="25">
        <f t="shared" si="2"/>
        <v>0</v>
      </c>
    </row>
    <row r="123" spans="1:16" s="12" customFormat="1" x14ac:dyDescent="0.25">
      <c r="A123" s="166" t="s">
        <v>303</v>
      </c>
      <c r="B123" s="167" t="s">
        <v>304</v>
      </c>
      <c r="C123" s="77">
        <v>5</v>
      </c>
      <c r="D123" s="22">
        <v>5</v>
      </c>
      <c r="E123" s="22">
        <v>5</v>
      </c>
      <c r="F123" s="22"/>
      <c r="G123" s="22">
        <v>5</v>
      </c>
      <c r="H123" s="22">
        <v>4</v>
      </c>
      <c r="I123" s="22"/>
      <c r="J123" s="22"/>
      <c r="K123" s="22">
        <v>9</v>
      </c>
      <c r="L123" s="22">
        <v>9</v>
      </c>
      <c r="M123" s="22">
        <v>8</v>
      </c>
      <c r="N123" s="22">
        <v>12</v>
      </c>
      <c r="O123" s="78"/>
      <c r="P123" s="25">
        <f t="shared" si="2"/>
        <v>62</v>
      </c>
    </row>
    <row r="124" spans="1:16" s="12" customFormat="1" x14ac:dyDescent="0.25">
      <c r="A124" s="166" t="s">
        <v>305</v>
      </c>
      <c r="B124" s="167" t="s">
        <v>306</v>
      </c>
      <c r="C124" s="77">
        <v>5</v>
      </c>
      <c r="D124" s="22">
        <v>4</v>
      </c>
      <c r="E124" s="22">
        <v>4</v>
      </c>
      <c r="F124" s="22"/>
      <c r="G124" s="22">
        <v>4</v>
      </c>
      <c r="H124" s="22"/>
      <c r="I124" s="22"/>
      <c r="J124" s="22">
        <v>9</v>
      </c>
      <c r="K124" s="22"/>
      <c r="L124" s="22">
        <v>9</v>
      </c>
      <c r="M124" s="22">
        <v>9</v>
      </c>
      <c r="N124" s="22">
        <v>13</v>
      </c>
      <c r="O124" s="78"/>
      <c r="P124" s="25">
        <f t="shared" si="2"/>
        <v>57</v>
      </c>
    </row>
    <row r="125" spans="1:16" s="12" customFormat="1" x14ac:dyDescent="0.25">
      <c r="A125" s="166" t="s">
        <v>307</v>
      </c>
      <c r="B125" s="167" t="s">
        <v>308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78"/>
      <c r="P125" s="25">
        <f t="shared" si="2"/>
        <v>0</v>
      </c>
    </row>
    <row r="126" spans="1:16" s="12" customFormat="1" x14ac:dyDescent="0.25">
      <c r="A126" s="166" t="s">
        <v>309</v>
      </c>
      <c r="B126" s="167" t="s">
        <v>310</v>
      </c>
      <c r="C126" s="77">
        <v>3</v>
      </c>
      <c r="D126" s="22"/>
      <c r="E126" s="22"/>
      <c r="F126" s="22">
        <v>1</v>
      </c>
      <c r="G126" s="22"/>
      <c r="H126" s="22"/>
      <c r="I126" s="22">
        <v>3</v>
      </c>
      <c r="J126" s="22"/>
      <c r="K126" s="22"/>
      <c r="L126" s="22"/>
      <c r="M126" s="22">
        <v>6</v>
      </c>
      <c r="N126" s="22">
        <v>7</v>
      </c>
      <c r="O126" s="78"/>
      <c r="P126" s="25">
        <f t="shared" si="2"/>
        <v>20</v>
      </c>
    </row>
    <row r="127" spans="1:16" s="12" customFormat="1" x14ac:dyDescent="0.25">
      <c r="A127" s="166" t="s">
        <v>311</v>
      </c>
      <c r="B127" s="167" t="s">
        <v>312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78"/>
      <c r="P127" s="25">
        <f t="shared" si="2"/>
        <v>0</v>
      </c>
    </row>
    <row r="128" spans="1:16" s="12" customFormat="1" x14ac:dyDescent="0.25">
      <c r="A128" s="166" t="s">
        <v>313</v>
      </c>
      <c r="B128" s="167" t="s">
        <v>314</v>
      </c>
      <c r="C128" s="77"/>
      <c r="D128" s="22">
        <v>5</v>
      </c>
      <c r="E128" s="22"/>
      <c r="F128" s="22"/>
      <c r="G128" s="22">
        <v>4</v>
      </c>
      <c r="H128" s="22"/>
      <c r="I128" s="22">
        <v>5</v>
      </c>
      <c r="J128" s="22"/>
      <c r="K128" s="22"/>
      <c r="L128" s="22"/>
      <c r="M128" s="22"/>
      <c r="N128" s="22"/>
      <c r="O128" s="78"/>
      <c r="P128" s="25">
        <f t="shared" si="2"/>
        <v>14</v>
      </c>
    </row>
    <row r="129" spans="1:16" s="12" customFormat="1" x14ac:dyDescent="0.25">
      <c r="A129" s="166" t="s">
        <v>315</v>
      </c>
      <c r="B129" s="167" t="s">
        <v>316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78"/>
      <c r="P129" s="25">
        <f t="shared" si="2"/>
        <v>0</v>
      </c>
    </row>
    <row r="130" spans="1:16" s="12" customFormat="1" x14ac:dyDescent="0.25">
      <c r="A130" s="166" t="s">
        <v>317</v>
      </c>
      <c r="B130" s="167" t="s">
        <v>318</v>
      </c>
      <c r="C130" s="77">
        <v>5</v>
      </c>
      <c r="D130" s="22">
        <v>4</v>
      </c>
      <c r="E130" s="22"/>
      <c r="F130" s="22"/>
      <c r="G130" s="22">
        <v>5</v>
      </c>
      <c r="H130" s="22"/>
      <c r="I130" s="22"/>
      <c r="J130" s="22"/>
      <c r="K130" s="22"/>
      <c r="L130" s="22"/>
      <c r="M130" s="22"/>
      <c r="N130" s="22"/>
      <c r="O130" s="78"/>
      <c r="P130" s="25">
        <f t="shared" si="2"/>
        <v>14</v>
      </c>
    </row>
    <row r="131" spans="1:16" s="12" customFormat="1" x14ac:dyDescent="0.25">
      <c r="A131" s="166" t="s">
        <v>319</v>
      </c>
      <c r="B131" s="167" t="s">
        <v>320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78"/>
      <c r="P131" s="25">
        <f t="shared" si="2"/>
        <v>0</v>
      </c>
    </row>
    <row r="132" spans="1:16" s="12" customFormat="1" x14ac:dyDescent="0.25">
      <c r="A132" s="166" t="s">
        <v>321</v>
      </c>
      <c r="B132" s="167" t="s">
        <v>322</v>
      </c>
      <c r="C132" s="77"/>
      <c r="D132" s="22"/>
      <c r="E132" s="22">
        <v>5</v>
      </c>
      <c r="F132" s="22"/>
      <c r="G132" s="22">
        <v>4</v>
      </c>
      <c r="H132" s="22">
        <v>4</v>
      </c>
      <c r="I132" s="22">
        <v>5</v>
      </c>
      <c r="J132" s="22"/>
      <c r="K132" s="22">
        <v>3</v>
      </c>
      <c r="L132" s="22">
        <v>7</v>
      </c>
      <c r="M132" s="22">
        <v>7</v>
      </c>
      <c r="N132" s="22">
        <v>12</v>
      </c>
      <c r="O132" s="78"/>
      <c r="P132" s="25">
        <f t="shared" si="2"/>
        <v>47</v>
      </c>
    </row>
    <row r="133" spans="1:16" s="12" customFormat="1" x14ac:dyDescent="0.25">
      <c r="A133" s="166" t="s">
        <v>323</v>
      </c>
      <c r="B133" s="167" t="s">
        <v>324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78"/>
      <c r="P133" s="25">
        <f t="shared" si="2"/>
        <v>0</v>
      </c>
    </row>
    <row r="134" spans="1:16" s="12" customFormat="1" x14ac:dyDescent="0.25">
      <c r="A134" s="166" t="s">
        <v>325</v>
      </c>
      <c r="B134" s="167" t="s">
        <v>326</v>
      </c>
      <c r="C134" s="77">
        <v>4</v>
      </c>
      <c r="D134" s="22">
        <v>4</v>
      </c>
      <c r="E134" s="22">
        <v>4</v>
      </c>
      <c r="F134" s="22"/>
      <c r="G134" s="22">
        <v>4</v>
      </c>
      <c r="H134" s="22"/>
      <c r="I134" s="22">
        <v>5</v>
      </c>
      <c r="J134" s="22">
        <v>8</v>
      </c>
      <c r="K134" s="22">
        <v>8</v>
      </c>
      <c r="L134" s="22">
        <v>8</v>
      </c>
      <c r="M134" s="22"/>
      <c r="N134" s="22">
        <v>12</v>
      </c>
      <c r="O134" s="78"/>
      <c r="P134" s="25">
        <f t="shared" si="2"/>
        <v>57</v>
      </c>
    </row>
    <row r="135" spans="1:16" s="12" customFormat="1" x14ac:dyDescent="0.25">
      <c r="A135" s="166" t="s">
        <v>327</v>
      </c>
      <c r="B135" s="167" t="s">
        <v>328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78"/>
      <c r="P135" s="25">
        <f t="shared" si="2"/>
        <v>0</v>
      </c>
    </row>
    <row r="136" spans="1:16" s="12" customFormat="1" x14ac:dyDescent="0.25">
      <c r="A136" s="166" t="s">
        <v>329</v>
      </c>
      <c r="B136" s="167" t="s">
        <v>330</v>
      </c>
      <c r="C136" s="77">
        <v>3</v>
      </c>
      <c r="D136" s="22">
        <v>3</v>
      </c>
      <c r="E136" s="22">
        <v>4</v>
      </c>
      <c r="F136" s="22"/>
      <c r="G136" s="22">
        <v>4</v>
      </c>
      <c r="H136" s="22"/>
      <c r="I136" s="22"/>
      <c r="J136" s="22">
        <v>4</v>
      </c>
      <c r="K136" s="22">
        <v>5</v>
      </c>
      <c r="L136" s="22"/>
      <c r="M136" s="22"/>
      <c r="N136" s="22">
        <v>9</v>
      </c>
      <c r="O136" s="78"/>
      <c r="P136" s="25">
        <f t="shared" si="2"/>
        <v>32</v>
      </c>
    </row>
    <row r="137" spans="1:16" s="12" customFormat="1" x14ac:dyDescent="0.25">
      <c r="A137" s="166" t="s">
        <v>331</v>
      </c>
      <c r="B137" s="167" t="s">
        <v>332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78"/>
      <c r="P137" s="25">
        <f t="shared" si="2"/>
        <v>0</v>
      </c>
    </row>
    <row r="138" spans="1:16" s="12" customFormat="1" x14ac:dyDescent="0.25">
      <c r="A138" s="166" t="s">
        <v>333</v>
      </c>
      <c r="B138" s="167" t="s">
        <v>334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78"/>
      <c r="P138" s="25">
        <f t="shared" si="2"/>
        <v>0</v>
      </c>
    </row>
    <row r="139" spans="1:16" s="12" customFormat="1" x14ac:dyDescent="0.25">
      <c r="A139" s="166" t="s">
        <v>335</v>
      </c>
      <c r="B139" s="167" t="s">
        <v>336</v>
      </c>
      <c r="C139" s="77">
        <v>5</v>
      </c>
      <c r="D139" s="22">
        <v>4</v>
      </c>
      <c r="E139" s="22">
        <v>5</v>
      </c>
      <c r="F139" s="22"/>
      <c r="G139" s="22">
        <v>4</v>
      </c>
      <c r="H139" s="22">
        <v>4</v>
      </c>
      <c r="I139" s="22"/>
      <c r="J139" s="22">
        <v>7</v>
      </c>
      <c r="K139" s="22">
        <v>8</v>
      </c>
      <c r="L139" s="22">
        <v>8</v>
      </c>
      <c r="M139" s="22"/>
      <c r="N139" s="22">
        <v>8</v>
      </c>
      <c r="O139" s="78"/>
      <c r="P139" s="25">
        <f t="shared" si="2"/>
        <v>53</v>
      </c>
    </row>
    <row r="140" spans="1:16" s="12" customFormat="1" x14ac:dyDescent="0.25">
      <c r="A140" s="166" t="s">
        <v>337</v>
      </c>
      <c r="B140" s="167" t="s">
        <v>338</v>
      </c>
      <c r="C140" s="77">
        <v>5</v>
      </c>
      <c r="D140" s="22">
        <v>3</v>
      </c>
      <c r="E140" s="22"/>
      <c r="F140" s="22">
        <v>4</v>
      </c>
      <c r="G140" s="22"/>
      <c r="H140" s="22">
        <v>3</v>
      </c>
      <c r="I140" s="22"/>
      <c r="J140" s="22"/>
      <c r="K140" s="22"/>
      <c r="L140" s="22">
        <v>7</v>
      </c>
      <c r="M140" s="22">
        <v>6</v>
      </c>
      <c r="N140" s="22">
        <v>12</v>
      </c>
      <c r="O140" s="78"/>
      <c r="P140" s="25">
        <f t="shared" si="2"/>
        <v>40</v>
      </c>
    </row>
    <row r="141" spans="1:16" s="12" customFormat="1" x14ac:dyDescent="0.25">
      <c r="A141" s="166" t="s">
        <v>339</v>
      </c>
      <c r="B141" s="167" t="s">
        <v>340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78"/>
      <c r="P141" s="25">
        <f t="shared" si="2"/>
        <v>0</v>
      </c>
    </row>
    <row r="142" spans="1:16" s="12" customFormat="1" x14ac:dyDescent="0.25">
      <c r="A142" s="166" t="s">
        <v>341</v>
      </c>
      <c r="B142" s="167" t="s">
        <v>342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78"/>
      <c r="P142" s="25">
        <f t="shared" si="2"/>
        <v>0</v>
      </c>
    </row>
    <row r="143" spans="1:16" s="12" customFormat="1" x14ac:dyDescent="0.25">
      <c r="A143" s="166" t="s">
        <v>343</v>
      </c>
      <c r="B143" s="167" t="s">
        <v>344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78"/>
      <c r="P143" s="25">
        <f t="shared" si="2"/>
        <v>0</v>
      </c>
    </row>
    <row r="144" spans="1:16" s="12" customFormat="1" x14ac:dyDescent="0.25">
      <c r="A144" s="166" t="s">
        <v>345</v>
      </c>
      <c r="B144" s="167" t="s">
        <v>346</v>
      </c>
      <c r="C144" s="77">
        <v>4</v>
      </c>
      <c r="D144" s="22"/>
      <c r="E144" s="22">
        <v>5</v>
      </c>
      <c r="F144" s="22"/>
      <c r="G144" s="22">
        <v>4</v>
      </c>
      <c r="H144" s="22">
        <v>4</v>
      </c>
      <c r="I144" s="22">
        <v>2</v>
      </c>
      <c r="J144" s="22"/>
      <c r="K144" s="22"/>
      <c r="L144" s="22"/>
      <c r="M144" s="22"/>
      <c r="N144" s="22">
        <v>7</v>
      </c>
      <c r="O144" s="78"/>
      <c r="P144" s="25">
        <f t="shared" si="2"/>
        <v>26</v>
      </c>
    </row>
    <row r="145" spans="1:16" s="12" customFormat="1" x14ac:dyDescent="0.25">
      <c r="A145" s="166" t="s">
        <v>347</v>
      </c>
      <c r="B145" s="167" t="s">
        <v>348</v>
      </c>
      <c r="C145" s="77">
        <v>5</v>
      </c>
      <c r="D145" s="22"/>
      <c r="E145" s="22">
        <v>4</v>
      </c>
      <c r="F145" s="22"/>
      <c r="G145" s="22">
        <v>5</v>
      </c>
      <c r="H145" s="22"/>
      <c r="I145" s="22">
        <v>5</v>
      </c>
      <c r="J145" s="22"/>
      <c r="K145" s="22">
        <v>7</v>
      </c>
      <c r="L145" s="22">
        <v>9</v>
      </c>
      <c r="M145" s="22"/>
      <c r="N145" s="22">
        <v>13</v>
      </c>
      <c r="O145" s="78"/>
      <c r="P145" s="25">
        <f t="shared" ref="P145:P191" si="3">SUM(C145:O145)</f>
        <v>48</v>
      </c>
    </row>
    <row r="146" spans="1:16" s="12" customFormat="1" x14ac:dyDescent="0.25">
      <c r="A146" s="166" t="s">
        <v>349</v>
      </c>
      <c r="B146" s="167" t="s">
        <v>350</v>
      </c>
      <c r="C146" s="77">
        <v>4</v>
      </c>
      <c r="D146" s="22">
        <v>5</v>
      </c>
      <c r="E146" s="22">
        <v>5</v>
      </c>
      <c r="F146" s="22">
        <v>4</v>
      </c>
      <c r="G146" s="22">
        <v>4</v>
      </c>
      <c r="H146" s="22"/>
      <c r="I146" s="22"/>
      <c r="J146" s="22"/>
      <c r="K146" s="22">
        <v>4</v>
      </c>
      <c r="L146" s="22">
        <v>7</v>
      </c>
      <c r="M146" s="22">
        <v>4</v>
      </c>
      <c r="N146" s="22">
        <v>12</v>
      </c>
      <c r="O146" s="78"/>
      <c r="P146" s="25">
        <f t="shared" si="3"/>
        <v>49</v>
      </c>
    </row>
    <row r="147" spans="1:16" s="12" customFormat="1" x14ac:dyDescent="0.25">
      <c r="A147" s="166" t="s">
        <v>351</v>
      </c>
      <c r="B147" s="167" t="s">
        <v>352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78"/>
      <c r="P147" s="25">
        <f t="shared" si="3"/>
        <v>0</v>
      </c>
    </row>
    <row r="148" spans="1:16" s="12" customFormat="1" x14ac:dyDescent="0.25">
      <c r="A148" s="166" t="s">
        <v>353</v>
      </c>
      <c r="B148" s="167" t="s">
        <v>354</v>
      </c>
      <c r="C148" s="77">
        <v>4</v>
      </c>
      <c r="D148" s="22">
        <v>2</v>
      </c>
      <c r="E148" s="22">
        <v>4</v>
      </c>
      <c r="F148" s="22"/>
      <c r="G148" s="22">
        <v>5</v>
      </c>
      <c r="H148" s="22"/>
      <c r="I148" s="22"/>
      <c r="J148" s="22"/>
      <c r="K148" s="22">
        <v>8</v>
      </c>
      <c r="L148" s="22">
        <v>8</v>
      </c>
      <c r="M148" s="22">
        <v>9</v>
      </c>
      <c r="N148" s="22">
        <v>14</v>
      </c>
      <c r="O148" s="78"/>
      <c r="P148" s="25">
        <f t="shared" si="3"/>
        <v>54</v>
      </c>
    </row>
    <row r="149" spans="1:16" s="12" customFormat="1" x14ac:dyDescent="0.25">
      <c r="A149" s="166" t="s">
        <v>355</v>
      </c>
      <c r="B149" s="167" t="s">
        <v>356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78"/>
      <c r="P149" s="25">
        <f t="shared" si="3"/>
        <v>0</v>
      </c>
    </row>
    <row r="150" spans="1:16" s="12" customFormat="1" x14ac:dyDescent="0.25">
      <c r="A150" s="166" t="s">
        <v>357</v>
      </c>
      <c r="B150" s="167" t="s">
        <v>358</v>
      </c>
      <c r="C150" s="77"/>
      <c r="D150" s="22"/>
      <c r="E150" s="22">
        <v>5</v>
      </c>
      <c r="F150" s="22"/>
      <c r="G150" s="22">
        <v>5</v>
      </c>
      <c r="H150" s="22">
        <v>2</v>
      </c>
      <c r="I150" s="22">
        <v>4</v>
      </c>
      <c r="J150" s="22"/>
      <c r="K150" s="22">
        <v>8</v>
      </c>
      <c r="L150" s="22">
        <v>9</v>
      </c>
      <c r="M150" s="22">
        <v>9</v>
      </c>
      <c r="N150" s="22">
        <v>4</v>
      </c>
      <c r="O150" s="78"/>
      <c r="P150" s="25">
        <f t="shared" si="3"/>
        <v>46</v>
      </c>
    </row>
    <row r="151" spans="1:16" s="12" customFormat="1" x14ac:dyDescent="0.25">
      <c r="A151" s="166" t="s">
        <v>359</v>
      </c>
      <c r="B151" s="167" t="s">
        <v>360</v>
      </c>
      <c r="C151" s="77">
        <v>4</v>
      </c>
      <c r="D151" s="22"/>
      <c r="E151" s="22">
        <v>4</v>
      </c>
      <c r="F151" s="22"/>
      <c r="G151" s="22">
        <v>5</v>
      </c>
      <c r="H151" s="22">
        <v>2</v>
      </c>
      <c r="I151" s="22">
        <v>4</v>
      </c>
      <c r="J151" s="22">
        <v>3</v>
      </c>
      <c r="K151" s="22"/>
      <c r="L151" s="22"/>
      <c r="M151" s="22">
        <v>3</v>
      </c>
      <c r="N151" s="22">
        <v>8</v>
      </c>
      <c r="O151" s="78"/>
      <c r="P151" s="25">
        <f t="shared" si="3"/>
        <v>33</v>
      </c>
    </row>
    <row r="152" spans="1:16" s="12" customFormat="1" x14ac:dyDescent="0.25">
      <c r="A152" s="166" t="s">
        <v>361</v>
      </c>
      <c r="B152" s="167" t="s">
        <v>362</v>
      </c>
      <c r="C152" s="77">
        <v>5</v>
      </c>
      <c r="D152" s="22"/>
      <c r="E152" s="22">
        <v>5</v>
      </c>
      <c r="F152" s="22"/>
      <c r="G152" s="22"/>
      <c r="H152" s="22"/>
      <c r="I152" s="22"/>
      <c r="J152" s="22"/>
      <c r="K152" s="22"/>
      <c r="L152" s="22"/>
      <c r="M152" s="22">
        <v>9</v>
      </c>
      <c r="N152" s="22">
        <v>12</v>
      </c>
      <c r="O152" s="78"/>
      <c r="P152" s="25">
        <f t="shared" si="3"/>
        <v>31</v>
      </c>
    </row>
    <row r="153" spans="1:16" s="12" customFormat="1" x14ac:dyDescent="0.25">
      <c r="A153" s="166" t="s">
        <v>363</v>
      </c>
      <c r="B153" s="167" t="s">
        <v>364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78"/>
      <c r="P153" s="25">
        <f t="shared" si="3"/>
        <v>0</v>
      </c>
    </row>
    <row r="154" spans="1:16" s="12" customFormat="1" x14ac:dyDescent="0.25">
      <c r="A154" s="166" t="s">
        <v>365</v>
      </c>
      <c r="B154" s="167" t="s">
        <v>366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78"/>
      <c r="P154" s="25">
        <f t="shared" si="3"/>
        <v>0</v>
      </c>
    </row>
    <row r="155" spans="1:16" s="12" customFormat="1" x14ac:dyDescent="0.25">
      <c r="A155" s="166" t="s">
        <v>367</v>
      </c>
      <c r="B155" s="167" t="s">
        <v>368</v>
      </c>
      <c r="C155" s="77">
        <v>5</v>
      </c>
      <c r="D155" s="22">
        <v>5</v>
      </c>
      <c r="E155" s="22">
        <v>5</v>
      </c>
      <c r="F155" s="22"/>
      <c r="G155" s="22">
        <v>5</v>
      </c>
      <c r="H155" s="22"/>
      <c r="I155" s="22"/>
      <c r="J155" s="22"/>
      <c r="K155" s="22"/>
      <c r="L155" s="22"/>
      <c r="M155" s="22">
        <v>8</v>
      </c>
      <c r="N155" s="22">
        <v>10</v>
      </c>
      <c r="O155" s="78"/>
      <c r="P155" s="25">
        <f t="shared" si="3"/>
        <v>38</v>
      </c>
    </row>
    <row r="156" spans="1:16" s="12" customFormat="1" x14ac:dyDescent="0.25">
      <c r="A156" s="166" t="s">
        <v>369</v>
      </c>
      <c r="B156" s="167" t="s">
        <v>370</v>
      </c>
      <c r="C156" s="77">
        <v>5</v>
      </c>
      <c r="D156" s="22"/>
      <c r="E156" s="22">
        <v>5</v>
      </c>
      <c r="F156" s="22">
        <v>5</v>
      </c>
      <c r="G156" s="22">
        <v>4</v>
      </c>
      <c r="H156" s="22">
        <v>2</v>
      </c>
      <c r="I156" s="22"/>
      <c r="J156" s="22"/>
      <c r="K156" s="22"/>
      <c r="L156" s="22">
        <v>6</v>
      </c>
      <c r="M156" s="22">
        <v>2</v>
      </c>
      <c r="N156" s="22"/>
      <c r="O156" s="78"/>
      <c r="P156" s="25">
        <f t="shared" si="3"/>
        <v>29</v>
      </c>
    </row>
    <row r="157" spans="1:16" s="12" customFormat="1" x14ac:dyDescent="0.25">
      <c r="A157" s="166" t="s">
        <v>371</v>
      </c>
      <c r="B157" s="167" t="s">
        <v>372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78"/>
      <c r="P157" s="25">
        <f t="shared" si="3"/>
        <v>0</v>
      </c>
    </row>
    <row r="158" spans="1:16" s="12" customFormat="1" x14ac:dyDescent="0.25">
      <c r="A158" s="166" t="s">
        <v>373</v>
      </c>
      <c r="B158" s="167" t="s">
        <v>374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78"/>
      <c r="P158" s="25">
        <f t="shared" si="3"/>
        <v>0</v>
      </c>
    </row>
    <row r="159" spans="1:16" s="12" customFormat="1" x14ac:dyDescent="0.25">
      <c r="A159" s="166" t="s">
        <v>375</v>
      </c>
      <c r="B159" s="167" t="s">
        <v>376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78"/>
      <c r="P159" s="25">
        <f t="shared" si="3"/>
        <v>0</v>
      </c>
    </row>
    <row r="160" spans="1:16" s="12" customFormat="1" x14ac:dyDescent="0.25">
      <c r="A160" s="166" t="s">
        <v>377</v>
      </c>
      <c r="B160" s="167" t="s">
        <v>378</v>
      </c>
      <c r="C160" s="77"/>
      <c r="D160" s="22"/>
      <c r="E160" s="22">
        <v>5</v>
      </c>
      <c r="F160" s="22">
        <v>3</v>
      </c>
      <c r="G160" s="22">
        <v>5</v>
      </c>
      <c r="H160" s="22">
        <v>5</v>
      </c>
      <c r="I160" s="22"/>
      <c r="J160" s="22"/>
      <c r="K160" s="22">
        <v>9</v>
      </c>
      <c r="L160" s="22">
        <v>9</v>
      </c>
      <c r="M160" s="22">
        <v>9</v>
      </c>
      <c r="N160" s="22">
        <v>6</v>
      </c>
      <c r="O160" s="78"/>
      <c r="P160" s="25">
        <f t="shared" si="3"/>
        <v>51</v>
      </c>
    </row>
    <row r="161" spans="1:16" s="12" customFormat="1" x14ac:dyDescent="0.25">
      <c r="A161" s="166" t="s">
        <v>379</v>
      </c>
      <c r="B161" s="167" t="s">
        <v>380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78"/>
      <c r="P161" s="25">
        <f t="shared" si="3"/>
        <v>0</v>
      </c>
    </row>
    <row r="162" spans="1:16" s="12" customFormat="1" x14ac:dyDescent="0.25">
      <c r="A162" s="166" t="s">
        <v>381</v>
      </c>
      <c r="B162" s="167" t="s">
        <v>382</v>
      </c>
      <c r="C162" s="77">
        <v>5</v>
      </c>
      <c r="D162" s="22">
        <v>3</v>
      </c>
      <c r="E162" s="22">
        <v>4</v>
      </c>
      <c r="F162" s="22">
        <v>1</v>
      </c>
      <c r="G162" s="22">
        <v>5</v>
      </c>
      <c r="H162" s="22"/>
      <c r="I162" s="22"/>
      <c r="J162" s="22"/>
      <c r="K162" s="22"/>
      <c r="L162" s="22">
        <v>8</v>
      </c>
      <c r="M162" s="22">
        <v>6</v>
      </c>
      <c r="N162" s="22">
        <v>10</v>
      </c>
      <c r="O162" s="78"/>
      <c r="P162" s="25">
        <f t="shared" si="3"/>
        <v>42</v>
      </c>
    </row>
    <row r="163" spans="1:16" s="12" customFormat="1" x14ac:dyDescent="0.25">
      <c r="A163" s="166" t="s">
        <v>383</v>
      </c>
      <c r="B163" s="167" t="s">
        <v>384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78"/>
      <c r="P163" s="25">
        <f t="shared" si="3"/>
        <v>0</v>
      </c>
    </row>
    <row r="164" spans="1:16" s="12" customFormat="1" x14ac:dyDescent="0.25">
      <c r="A164" s="166" t="s">
        <v>385</v>
      </c>
      <c r="B164" s="167" t="s">
        <v>386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78"/>
      <c r="P164" s="25">
        <f t="shared" si="3"/>
        <v>0</v>
      </c>
    </row>
    <row r="165" spans="1:16" s="12" customFormat="1" x14ac:dyDescent="0.25">
      <c r="A165" s="166" t="s">
        <v>387</v>
      </c>
      <c r="B165" s="167" t="s">
        <v>388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78"/>
      <c r="P165" s="25">
        <f t="shared" si="3"/>
        <v>0</v>
      </c>
    </row>
    <row r="166" spans="1:16" s="12" customFormat="1" x14ac:dyDescent="0.25">
      <c r="A166" s="166" t="s">
        <v>389</v>
      </c>
      <c r="B166" s="167" t="s">
        <v>390</v>
      </c>
      <c r="C166" s="77"/>
      <c r="D166" s="22">
        <v>2</v>
      </c>
      <c r="E166" s="22">
        <v>5</v>
      </c>
      <c r="F166" s="22">
        <v>4</v>
      </c>
      <c r="G166" s="22">
        <v>5</v>
      </c>
      <c r="H166" s="22">
        <v>4</v>
      </c>
      <c r="I166" s="22"/>
      <c r="J166" s="22"/>
      <c r="K166" s="22"/>
      <c r="L166" s="22">
        <v>7</v>
      </c>
      <c r="M166" s="22">
        <v>7</v>
      </c>
      <c r="N166" s="22">
        <v>8</v>
      </c>
      <c r="O166" s="78"/>
      <c r="P166" s="25">
        <f t="shared" si="3"/>
        <v>42</v>
      </c>
    </row>
    <row r="167" spans="1:16" s="12" customFormat="1" x14ac:dyDescent="0.25">
      <c r="A167" s="166" t="s">
        <v>391</v>
      </c>
      <c r="B167" s="167" t="s">
        <v>392</v>
      </c>
      <c r="C167" s="77">
        <v>5</v>
      </c>
      <c r="D167" s="22"/>
      <c r="E167" s="22"/>
      <c r="F167" s="22">
        <v>4</v>
      </c>
      <c r="G167" s="22">
        <v>3</v>
      </c>
      <c r="H167" s="22">
        <v>4</v>
      </c>
      <c r="I167" s="22"/>
      <c r="J167" s="22"/>
      <c r="K167" s="22">
        <v>8</v>
      </c>
      <c r="L167" s="22">
        <v>8</v>
      </c>
      <c r="M167" s="22">
        <v>6</v>
      </c>
      <c r="N167" s="22">
        <v>12</v>
      </c>
      <c r="O167" s="78"/>
      <c r="P167" s="25">
        <f t="shared" si="3"/>
        <v>50</v>
      </c>
    </row>
    <row r="168" spans="1:16" s="12" customFormat="1" x14ac:dyDescent="0.25">
      <c r="A168" s="166" t="s">
        <v>393</v>
      </c>
      <c r="B168" s="167" t="s">
        <v>394</v>
      </c>
      <c r="C168" s="77">
        <v>5</v>
      </c>
      <c r="D168" s="22">
        <v>5</v>
      </c>
      <c r="E168" s="22">
        <v>5</v>
      </c>
      <c r="F168" s="22">
        <v>5</v>
      </c>
      <c r="G168" s="22"/>
      <c r="H168" s="22"/>
      <c r="I168" s="22">
        <v>5</v>
      </c>
      <c r="J168" s="22">
        <v>6</v>
      </c>
      <c r="K168" s="22">
        <v>8</v>
      </c>
      <c r="L168" s="22">
        <v>7</v>
      </c>
      <c r="M168" s="22"/>
      <c r="N168" s="22">
        <v>12</v>
      </c>
      <c r="O168" s="78"/>
      <c r="P168" s="25">
        <f t="shared" si="3"/>
        <v>58</v>
      </c>
    </row>
    <row r="169" spans="1:16" s="12" customFormat="1" x14ac:dyDescent="0.25">
      <c r="A169" s="166" t="s">
        <v>395</v>
      </c>
      <c r="B169" s="167" t="s">
        <v>396</v>
      </c>
      <c r="C169" s="77">
        <v>4</v>
      </c>
      <c r="D169" s="22"/>
      <c r="E169" s="22">
        <v>4</v>
      </c>
      <c r="F169" s="22">
        <v>5</v>
      </c>
      <c r="G169" s="22">
        <v>5</v>
      </c>
      <c r="H169" s="22">
        <v>5</v>
      </c>
      <c r="I169" s="22"/>
      <c r="J169" s="22"/>
      <c r="K169" s="22"/>
      <c r="L169" s="22">
        <v>9</v>
      </c>
      <c r="M169" s="22">
        <v>9</v>
      </c>
      <c r="N169" s="22">
        <v>13</v>
      </c>
      <c r="O169" s="78"/>
      <c r="P169" s="25">
        <f t="shared" si="3"/>
        <v>54</v>
      </c>
    </row>
    <row r="170" spans="1:16" s="12" customFormat="1" x14ac:dyDescent="0.25">
      <c r="A170" s="166" t="s">
        <v>397</v>
      </c>
      <c r="B170" s="167" t="s">
        <v>398</v>
      </c>
      <c r="C170" s="77">
        <v>5</v>
      </c>
      <c r="D170" s="22"/>
      <c r="E170" s="22">
        <v>5</v>
      </c>
      <c r="F170" s="22">
        <v>5</v>
      </c>
      <c r="G170" s="22">
        <v>5</v>
      </c>
      <c r="H170" s="22">
        <v>4</v>
      </c>
      <c r="I170" s="22"/>
      <c r="J170" s="22"/>
      <c r="K170" s="22">
        <v>9</v>
      </c>
      <c r="L170" s="22">
        <v>5</v>
      </c>
      <c r="M170" s="22">
        <v>5</v>
      </c>
      <c r="N170" s="22">
        <v>12</v>
      </c>
      <c r="O170" s="78"/>
      <c r="P170" s="25">
        <f t="shared" si="3"/>
        <v>55</v>
      </c>
    </row>
    <row r="171" spans="1:16" s="12" customFormat="1" x14ac:dyDescent="0.25">
      <c r="A171" s="166" t="s">
        <v>399</v>
      </c>
      <c r="B171" s="167" t="s">
        <v>400</v>
      </c>
      <c r="C171" s="77">
        <v>5</v>
      </c>
      <c r="D171" s="22">
        <v>5</v>
      </c>
      <c r="E171" s="22">
        <v>4</v>
      </c>
      <c r="F171" s="22"/>
      <c r="G171" s="22">
        <v>4</v>
      </c>
      <c r="H171" s="22">
        <v>3</v>
      </c>
      <c r="I171" s="22"/>
      <c r="J171" s="22">
        <v>7</v>
      </c>
      <c r="K171" s="22"/>
      <c r="L171" s="22">
        <v>5</v>
      </c>
      <c r="M171" s="22">
        <v>5</v>
      </c>
      <c r="N171" s="22">
        <v>12</v>
      </c>
      <c r="O171" s="78"/>
      <c r="P171" s="25">
        <f t="shared" si="3"/>
        <v>50</v>
      </c>
    </row>
    <row r="172" spans="1:16" s="12" customFormat="1" x14ac:dyDescent="0.25">
      <c r="A172" s="166" t="s">
        <v>401</v>
      </c>
      <c r="B172" s="167" t="s">
        <v>402</v>
      </c>
      <c r="C172" s="22">
        <v>5</v>
      </c>
      <c r="D172" s="22">
        <v>3</v>
      </c>
      <c r="E172" s="22">
        <v>2</v>
      </c>
      <c r="F172" s="22">
        <v>1</v>
      </c>
      <c r="G172" s="22">
        <v>5</v>
      </c>
      <c r="H172" s="22">
        <v>3</v>
      </c>
      <c r="I172" s="22"/>
      <c r="J172" s="22">
        <v>5</v>
      </c>
      <c r="K172" s="22">
        <v>6</v>
      </c>
      <c r="L172" s="22">
        <v>8</v>
      </c>
      <c r="M172" s="22"/>
      <c r="N172" s="22">
        <v>10</v>
      </c>
      <c r="O172" s="78"/>
      <c r="P172" s="25">
        <f t="shared" si="3"/>
        <v>48</v>
      </c>
    </row>
    <row r="173" spans="1:16" s="12" customFormat="1" x14ac:dyDescent="0.25">
      <c r="A173" s="166" t="s">
        <v>403</v>
      </c>
      <c r="B173" s="167" t="s">
        <v>404</v>
      </c>
      <c r="C173" s="77">
        <v>3</v>
      </c>
      <c r="D173" s="22"/>
      <c r="E173" s="22"/>
      <c r="F173" s="22"/>
      <c r="G173" s="22">
        <v>1</v>
      </c>
      <c r="H173" s="22"/>
      <c r="I173" s="22"/>
      <c r="J173" s="22"/>
      <c r="K173" s="22">
        <v>6</v>
      </c>
      <c r="L173" s="22">
        <v>5</v>
      </c>
      <c r="M173" s="22">
        <v>7</v>
      </c>
      <c r="N173" s="22">
        <v>14</v>
      </c>
      <c r="O173" s="78"/>
      <c r="P173" s="25">
        <f t="shared" si="3"/>
        <v>36</v>
      </c>
    </row>
    <row r="174" spans="1:16" s="12" customFormat="1" x14ac:dyDescent="0.25">
      <c r="A174" s="166" t="s">
        <v>405</v>
      </c>
      <c r="B174" s="167" t="s">
        <v>406</v>
      </c>
      <c r="C174" s="22">
        <v>5</v>
      </c>
      <c r="D174" s="22">
        <v>5</v>
      </c>
      <c r="E174" s="22"/>
      <c r="F174" s="22">
        <v>4</v>
      </c>
      <c r="G174" s="22">
        <v>4</v>
      </c>
      <c r="H174" s="22">
        <v>2</v>
      </c>
      <c r="I174" s="22"/>
      <c r="J174" s="22">
        <v>8</v>
      </c>
      <c r="K174" s="22">
        <v>8</v>
      </c>
      <c r="L174" s="22">
        <v>7</v>
      </c>
      <c r="M174" s="22"/>
      <c r="N174" s="22">
        <v>12</v>
      </c>
      <c r="O174" s="78"/>
      <c r="P174" s="25">
        <f t="shared" si="3"/>
        <v>55</v>
      </c>
    </row>
    <row r="175" spans="1:16" s="12" customFormat="1" x14ac:dyDescent="0.25">
      <c r="A175" s="166" t="s">
        <v>407</v>
      </c>
      <c r="B175" s="167" t="s">
        <v>408</v>
      </c>
      <c r="C175" s="77">
        <v>5</v>
      </c>
      <c r="D175" s="22"/>
      <c r="E175" s="22">
        <v>3</v>
      </c>
      <c r="F175" s="22">
        <v>4</v>
      </c>
      <c r="G175" s="22">
        <v>4</v>
      </c>
      <c r="H175" s="22"/>
      <c r="I175" s="22"/>
      <c r="J175" s="22"/>
      <c r="K175" s="22">
        <v>6</v>
      </c>
      <c r="L175" s="22">
        <v>7</v>
      </c>
      <c r="M175" s="22"/>
      <c r="N175" s="22">
        <v>13</v>
      </c>
      <c r="O175" s="78"/>
      <c r="P175" s="25">
        <f t="shared" si="3"/>
        <v>42</v>
      </c>
    </row>
    <row r="176" spans="1:16" s="12" customFormat="1" x14ac:dyDescent="0.25">
      <c r="A176" s="166" t="s">
        <v>409</v>
      </c>
      <c r="B176" s="167" t="s">
        <v>410</v>
      </c>
      <c r="C176" s="77">
        <v>3</v>
      </c>
      <c r="D176" s="22">
        <v>2</v>
      </c>
      <c r="E176" s="22">
        <v>3</v>
      </c>
      <c r="F176" s="22">
        <v>2</v>
      </c>
      <c r="G176" s="22">
        <v>2</v>
      </c>
      <c r="H176" s="22"/>
      <c r="I176" s="22"/>
      <c r="J176" s="22">
        <v>6</v>
      </c>
      <c r="K176" s="22"/>
      <c r="L176" s="22">
        <v>4</v>
      </c>
      <c r="M176" s="22">
        <v>5</v>
      </c>
      <c r="N176" s="22">
        <v>9</v>
      </c>
      <c r="O176" s="78"/>
      <c r="P176" s="25">
        <f t="shared" si="3"/>
        <v>36</v>
      </c>
    </row>
    <row r="177" spans="1:16" s="12" customFormat="1" x14ac:dyDescent="0.25">
      <c r="A177" s="166" t="s">
        <v>411</v>
      </c>
      <c r="B177" s="167" t="s">
        <v>412</v>
      </c>
      <c r="C177" s="77">
        <v>3</v>
      </c>
      <c r="D177" s="22"/>
      <c r="E177" s="22">
        <v>5</v>
      </c>
      <c r="F177" s="22"/>
      <c r="G177" s="22">
        <v>3</v>
      </c>
      <c r="H177" s="22">
        <v>2</v>
      </c>
      <c r="I177" s="22"/>
      <c r="J177" s="22"/>
      <c r="K177" s="22">
        <v>9</v>
      </c>
      <c r="L177" s="22">
        <v>8</v>
      </c>
      <c r="M177" s="22">
        <v>6</v>
      </c>
      <c r="N177" s="22">
        <v>13</v>
      </c>
      <c r="O177" s="78"/>
      <c r="P177" s="25">
        <f t="shared" si="3"/>
        <v>49</v>
      </c>
    </row>
    <row r="178" spans="1:16" s="12" customFormat="1" x14ac:dyDescent="0.25">
      <c r="A178" s="166" t="s">
        <v>413</v>
      </c>
      <c r="B178" s="167" t="s">
        <v>414</v>
      </c>
      <c r="C178" s="77">
        <v>5</v>
      </c>
      <c r="D178" s="22">
        <v>5</v>
      </c>
      <c r="E178" s="22">
        <v>4</v>
      </c>
      <c r="F178" s="22"/>
      <c r="G178" s="22">
        <v>4</v>
      </c>
      <c r="H178" s="22">
        <v>3</v>
      </c>
      <c r="I178" s="22"/>
      <c r="J178" s="22">
        <v>7</v>
      </c>
      <c r="K178" s="22"/>
      <c r="L178" s="22">
        <v>5</v>
      </c>
      <c r="M178" s="22">
        <v>5</v>
      </c>
      <c r="N178" s="22">
        <v>12</v>
      </c>
      <c r="O178" s="78"/>
      <c r="P178" s="25">
        <f t="shared" si="3"/>
        <v>50</v>
      </c>
    </row>
    <row r="179" spans="1:16" s="12" customFormat="1" x14ac:dyDescent="0.25">
      <c r="A179" s="166" t="s">
        <v>415</v>
      </c>
      <c r="B179" s="167" t="s">
        <v>416</v>
      </c>
      <c r="C179" s="22">
        <v>5</v>
      </c>
      <c r="D179" s="22">
        <v>3</v>
      </c>
      <c r="E179" s="22">
        <v>2</v>
      </c>
      <c r="F179" s="22">
        <v>1</v>
      </c>
      <c r="G179" s="22">
        <v>5</v>
      </c>
      <c r="H179" s="22">
        <v>3</v>
      </c>
      <c r="I179" s="22"/>
      <c r="J179" s="22">
        <v>5</v>
      </c>
      <c r="K179" s="22">
        <v>6</v>
      </c>
      <c r="L179" s="22">
        <v>8</v>
      </c>
      <c r="M179" s="22"/>
      <c r="N179" s="22">
        <v>10</v>
      </c>
      <c r="O179" s="78"/>
      <c r="P179" s="25">
        <f t="shared" si="3"/>
        <v>48</v>
      </c>
    </row>
    <row r="180" spans="1:16" s="12" customFormat="1" x14ac:dyDescent="0.25">
      <c r="A180" s="166" t="s">
        <v>417</v>
      </c>
      <c r="B180" s="167" t="s">
        <v>418</v>
      </c>
      <c r="C180" s="77">
        <v>3</v>
      </c>
      <c r="D180" s="22"/>
      <c r="E180" s="22"/>
      <c r="F180" s="22"/>
      <c r="G180" s="22">
        <v>1</v>
      </c>
      <c r="H180" s="22"/>
      <c r="I180" s="22"/>
      <c r="J180" s="22"/>
      <c r="K180" s="22">
        <v>6</v>
      </c>
      <c r="L180" s="22">
        <v>5</v>
      </c>
      <c r="M180" s="22">
        <v>7</v>
      </c>
      <c r="N180" s="22">
        <v>14</v>
      </c>
      <c r="O180" s="78"/>
      <c r="P180" s="25">
        <f t="shared" si="3"/>
        <v>36</v>
      </c>
    </row>
    <row r="181" spans="1:16" s="12" customFormat="1" x14ac:dyDescent="0.25">
      <c r="A181" s="166" t="s">
        <v>419</v>
      </c>
      <c r="B181" s="167" t="s">
        <v>420</v>
      </c>
      <c r="C181" s="22">
        <v>5</v>
      </c>
      <c r="D181" s="22">
        <v>5</v>
      </c>
      <c r="E181" s="22"/>
      <c r="F181" s="22">
        <v>4</v>
      </c>
      <c r="G181" s="22">
        <v>4</v>
      </c>
      <c r="H181" s="22">
        <v>2</v>
      </c>
      <c r="I181" s="22"/>
      <c r="J181" s="22">
        <v>8</v>
      </c>
      <c r="K181" s="22">
        <v>8</v>
      </c>
      <c r="L181" s="22">
        <v>7</v>
      </c>
      <c r="M181" s="22"/>
      <c r="N181" s="22">
        <v>12</v>
      </c>
      <c r="O181" s="78"/>
      <c r="P181" s="25">
        <f t="shared" si="3"/>
        <v>55</v>
      </c>
    </row>
    <row r="182" spans="1:16" s="12" customFormat="1" x14ac:dyDescent="0.25">
      <c r="A182" s="166" t="s">
        <v>421</v>
      </c>
      <c r="B182" s="167" t="s">
        <v>422</v>
      </c>
      <c r="C182" s="77">
        <v>5</v>
      </c>
      <c r="D182" s="22"/>
      <c r="E182" s="22">
        <v>3</v>
      </c>
      <c r="F182" s="22">
        <v>4</v>
      </c>
      <c r="G182" s="22">
        <v>4</v>
      </c>
      <c r="H182" s="22"/>
      <c r="I182" s="22"/>
      <c r="J182" s="22"/>
      <c r="K182" s="22">
        <v>6</v>
      </c>
      <c r="L182" s="22">
        <v>7</v>
      </c>
      <c r="M182" s="22"/>
      <c r="N182" s="22">
        <v>13</v>
      </c>
      <c r="O182" s="78"/>
      <c r="P182" s="25">
        <f t="shared" si="3"/>
        <v>42</v>
      </c>
    </row>
    <row r="183" spans="1:16" s="12" customFormat="1" x14ac:dyDescent="0.25">
      <c r="A183" s="166" t="s">
        <v>423</v>
      </c>
      <c r="B183" s="167" t="s">
        <v>424</v>
      </c>
      <c r="C183" s="77">
        <v>5</v>
      </c>
      <c r="D183" s="22">
        <v>5</v>
      </c>
      <c r="E183" s="22">
        <v>4</v>
      </c>
      <c r="F183" s="22"/>
      <c r="G183" s="22">
        <v>4</v>
      </c>
      <c r="H183" s="22">
        <v>3</v>
      </c>
      <c r="I183" s="22"/>
      <c r="J183" s="22">
        <v>7</v>
      </c>
      <c r="K183" s="22"/>
      <c r="L183" s="22">
        <v>5</v>
      </c>
      <c r="M183" s="22">
        <v>5</v>
      </c>
      <c r="N183" s="22">
        <v>12</v>
      </c>
      <c r="O183" s="78"/>
      <c r="P183" s="25">
        <f t="shared" si="3"/>
        <v>50</v>
      </c>
    </row>
    <row r="184" spans="1:16" s="12" customFormat="1" x14ac:dyDescent="0.25">
      <c r="A184" s="166" t="s">
        <v>425</v>
      </c>
      <c r="B184" s="167" t="s">
        <v>426</v>
      </c>
      <c r="C184" s="22">
        <v>5</v>
      </c>
      <c r="D184" s="22">
        <v>3</v>
      </c>
      <c r="E184" s="22">
        <v>2</v>
      </c>
      <c r="F184" s="22">
        <v>1</v>
      </c>
      <c r="G184" s="22">
        <v>5</v>
      </c>
      <c r="H184" s="22">
        <v>3</v>
      </c>
      <c r="I184" s="22"/>
      <c r="J184" s="22">
        <v>5</v>
      </c>
      <c r="K184" s="22">
        <v>6</v>
      </c>
      <c r="L184" s="22">
        <v>8</v>
      </c>
      <c r="M184" s="22"/>
      <c r="N184" s="22">
        <v>10</v>
      </c>
      <c r="O184" s="78"/>
      <c r="P184" s="25">
        <f t="shared" si="3"/>
        <v>48</v>
      </c>
    </row>
    <row r="185" spans="1:16" s="12" customFormat="1" x14ac:dyDescent="0.25">
      <c r="A185" s="166" t="s">
        <v>427</v>
      </c>
      <c r="B185" s="167" t="s">
        <v>428</v>
      </c>
      <c r="C185" s="77">
        <v>3</v>
      </c>
      <c r="D185" s="22"/>
      <c r="E185" s="22"/>
      <c r="F185" s="22"/>
      <c r="G185" s="22">
        <v>1</v>
      </c>
      <c r="H185" s="22"/>
      <c r="I185" s="22"/>
      <c r="J185" s="22"/>
      <c r="K185" s="22">
        <v>6</v>
      </c>
      <c r="L185" s="22">
        <v>5</v>
      </c>
      <c r="M185" s="22">
        <v>7</v>
      </c>
      <c r="N185" s="22">
        <v>14</v>
      </c>
      <c r="O185" s="78"/>
      <c r="P185" s="25">
        <f t="shared" si="3"/>
        <v>36</v>
      </c>
    </row>
    <row r="186" spans="1:16" s="12" customFormat="1" x14ac:dyDescent="0.25">
      <c r="A186" s="166" t="s">
        <v>429</v>
      </c>
      <c r="B186" s="167" t="s">
        <v>430</v>
      </c>
      <c r="C186" s="22">
        <v>5</v>
      </c>
      <c r="D186" s="22">
        <v>5</v>
      </c>
      <c r="E186" s="22"/>
      <c r="F186" s="22">
        <v>4</v>
      </c>
      <c r="G186" s="22">
        <v>4</v>
      </c>
      <c r="H186" s="22">
        <v>2</v>
      </c>
      <c r="I186" s="22"/>
      <c r="J186" s="22">
        <v>8</v>
      </c>
      <c r="K186" s="22">
        <v>8</v>
      </c>
      <c r="L186" s="22">
        <v>7</v>
      </c>
      <c r="M186" s="22"/>
      <c r="N186" s="22">
        <v>12</v>
      </c>
      <c r="O186" s="78"/>
      <c r="P186" s="25">
        <f t="shared" si="3"/>
        <v>55</v>
      </c>
    </row>
    <row r="187" spans="1:16" s="12" customFormat="1" x14ac:dyDescent="0.25">
      <c r="A187" s="166" t="s">
        <v>431</v>
      </c>
      <c r="B187" s="167" t="s">
        <v>432</v>
      </c>
      <c r="C187" s="77">
        <v>5</v>
      </c>
      <c r="D187" s="22">
        <v>5</v>
      </c>
      <c r="E187" s="22">
        <v>4</v>
      </c>
      <c r="F187" s="22"/>
      <c r="G187" s="22">
        <v>4</v>
      </c>
      <c r="H187" s="22">
        <v>3</v>
      </c>
      <c r="I187" s="22"/>
      <c r="J187" s="22">
        <v>7</v>
      </c>
      <c r="K187" s="22"/>
      <c r="L187" s="22">
        <v>5</v>
      </c>
      <c r="M187" s="22">
        <v>5</v>
      </c>
      <c r="N187" s="22">
        <v>12</v>
      </c>
      <c r="O187" s="78"/>
      <c r="P187" s="25">
        <f t="shared" si="3"/>
        <v>50</v>
      </c>
    </row>
    <row r="188" spans="1:16" s="12" customFormat="1" x14ac:dyDescent="0.25">
      <c r="A188" s="166" t="s">
        <v>433</v>
      </c>
      <c r="B188" s="167" t="s">
        <v>434</v>
      </c>
      <c r="C188" s="22">
        <v>5</v>
      </c>
      <c r="D188" s="22">
        <v>3</v>
      </c>
      <c r="E188" s="22">
        <v>2</v>
      </c>
      <c r="F188" s="22">
        <v>1</v>
      </c>
      <c r="G188" s="22">
        <v>5</v>
      </c>
      <c r="H188" s="22">
        <v>3</v>
      </c>
      <c r="I188" s="22"/>
      <c r="J188" s="22">
        <v>5</v>
      </c>
      <c r="K188" s="22">
        <v>6</v>
      </c>
      <c r="L188" s="22">
        <v>8</v>
      </c>
      <c r="M188" s="22"/>
      <c r="N188" s="22">
        <v>10</v>
      </c>
      <c r="O188" s="78"/>
      <c r="P188" s="25">
        <f t="shared" si="3"/>
        <v>48</v>
      </c>
    </row>
    <row r="189" spans="1:16" s="12" customFormat="1" x14ac:dyDescent="0.25">
      <c r="A189" s="166" t="s">
        <v>435</v>
      </c>
      <c r="B189" s="167" t="s">
        <v>436</v>
      </c>
      <c r="C189" s="77">
        <v>3</v>
      </c>
      <c r="D189" s="22"/>
      <c r="E189" s="22"/>
      <c r="F189" s="22"/>
      <c r="G189" s="22">
        <v>1</v>
      </c>
      <c r="H189" s="22"/>
      <c r="I189" s="22"/>
      <c r="J189" s="22"/>
      <c r="K189" s="22">
        <v>6</v>
      </c>
      <c r="L189" s="22">
        <v>5</v>
      </c>
      <c r="M189" s="22">
        <v>7</v>
      </c>
      <c r="N189" s="22">
        <v>14</v>
      </c>
      <c r="O189" s="78"/>
      <c r="P189" s="25">
        <f t="shared" si="3"/>
        <v>36</v>
      </c>
    </row>
    <row r="190" spans="1:16" s="12" customFormat="1" x14ac:dyDescent="0.25">
      <c r="A190" s="166" t="s">
        <v>437</v>
      </c>
      <c r="B190" s="167" t="s">
        <v>438</v>
      </c>
      <c r="C190" s="22">
        <v>5</v>
      </c>
      <c r="D190" s="22">
        <v>5</v>
      </c>
      <c r="E190" s="22"/>
      <c r="F190" s="22">
        <v>4</v>
      </c>
      <c r="G190" s="22">
        <v>4</v>
      </c>
      <c r="H190" s="22">
        <v>2</v>
      </c>
      <c r="I190" s="22"/>
      <c r="J190" s="22">
        <v>8</v>
      </c>
      <c r="K190" s="22">
        <v>8</v>
      </c>
      <c r="L190" s="22">
        <v>7</v>
      </c>
      <c r="M190" s="22"/>
      <c r="N190" s="22">
        <v>12</v>
      </c>
      <c r="O190" s="78"/>
      <c r="P190" s="25">
        <f t="shared" si="3"/>
        <v>55</v>
      </c>
    </row>
    <row r="191" spans="1:16" s="12" customFormat="1" x14ac:dyDescent="0.25">
      <c r="A191" s="166" t="s">
        <v>439</v>
      </c>
      <c r="B191" s="167" t="s">
        <v>440</v>
      </c>
      <c r="C191" s="77">
        <v>5</v>
      </c>
      <c r="D191" s="22"/>
      <c r="E191" s="22">
        <v>3</v>
      </c>
      <c r="F191" s="22">
        <v>4</v>
      </c>
      <c r="G191" s="22">
        <v>4</v>
      </c>
      <c r="H191" s="22"/>
      <c r="I191" s="22"/>
      <c r="J191" s="22"/>
      <c r="K191" s="22">
        <v>6</v>
      </c>
      <c r="L191" s="22">
        <v>7</v>
      </c>
      <c r="M191" s="22"/>
      <c r="N191" s="22">
        <v>13</v>
      </c>
      <c r="O191" s="78"/>
      <c r="P191" s="25">
        <f t="shared" si="3"/>
        <v>42</v>
      </c>
    </row>
    <row r="192" spans="1:16" s="12" customFormat="1" ht="15.75" x14ac:dyDescent="0.25">
      <c r="A192" s="188" t="s">
        <v>47</v>
      </c>
      <c r="B192" s="189"/>
      <c r="C192" s="32">
        <f t="shared" ref="C192:N192" si="4">COUNTA(C15:C191)</f>
        <v>120</v>
      </c>
      <c r="D192" s="33">
        <f t="shared" si="4"/>
        <v>74</v>
      </c>
      <c r="E192" s="33">
        <f t="shared" si="4"/>
        <v>102</v>
      </c>
      <c r="F192" s="33">
        <f t="shared" si="4"/>
        <v>69</v>
      </c>
      <c r="G192" s="33">
        <f t="shared" si="4"/>
        <v>112</v>
      </c>
      <c r="H192" s="33">
        <f t="shared" si="4"/>
        <v>76</v>
      </c>
      <c r="I192" s="33">
        <f t="shared" si="4"/>
        <v>27</v>
      </c>
      <c r="J192" s="33">
        <f t="shared" si="4"/>
        <v>50</v>
      </c>
      <c r="K192" s="33">
        <f t="shared" si="4"/>
        <v>91</v>
      </c>
      <c r="L192" s="33">
        <f t="shared" si="4"/>
        <v>105</v>
      </c>
      <c r="M192" s="33">
        <f t="shared" si="4"/>
        <v>81</v>
      </c>
      <c r="N192" s="33">
        <f t="shared" si="4"/>
        <v>126</v>
      </c>
      <c r="O192" s="34">
        <f>COUNT(O15:O191)</f>
        <v>0</v>
      </c>
      <c r="P192" s="35"/>
    </row>
    <row r="193" spans="1:16" s="12" customFormat="1" ht="15.75" x14ac:dyDescent="0.25">
      <c r="A193" s="180" t="s">
        <v>4</v>
      </c>
      <c r="B193" s="181"/>
      <c r="C193" s="40">
        <f t="shared" ref="C193:O193" si="5">COUNTIF(C15:C191,"&gt;"&amp;C14)</f>
        <v>103</v>
      </c>
      <c r="D193" s="41">
        <f t="shared" si="5"/>
        <v>47</v>
      </c>
      <c r="E193" s="41">
        <f t="shared" si="5"/>
        <v>84</v>
      </c>
      <c r="F193" s="41">
        <f t="shared" si="5"/>
        <v>52</v>
      </c>
      <c r="G193" s="41">
        <f t="shared" si="5"/>
        <v>96</v>
      </c>
      <c r="H193" s="41">
        <f t="shared" si="5"/>
        <v>49</v>
      </c>
      <c r="I193" s="41">
        <f t="shared" si="5"/>
        <v>20</v>
      </c>
      <c r="J193" s="41">
        <f t="shared" si="5"/>
        <v>33</v>
      </c>
      <c r="K193" s="41">
        <f t="shared" si="5"/>
        <v>45</v>
      </c>
      <c r="L193" s="41">
        <f t="shared" si="5"/>
        <v>74</v>
      </c>
      <c r="M193" s="41">
        <f t="shared" si="5"/>
        <v>54</v>
      </c>
      <c r="N193" s="41">
        <f t="shared" si="5"/>
        <v>108</v>
      </c>
      <c r="O193" s="26">
        <f t="shared" si="5"/>
        <v>0</v>
      </c>
      <c r="P193" s="39"/>
    </row>
    <row r="194" spans="1:16" s="12" customFormat="1" ht="15.75" x14ac:dyDescent="0.25">
      <c r="A194" s="180" t="s">
        <v>52</v>
      </c>
      <c r="B194" s="181"/>
      <c r="C194" s="40">
        <f t="shared" ref="C194:N194" si="6">ROUND(C193*100/C192,0)</f>
        <v>86</v>
      </c>
      <c r="D194" s="40">
        <f t="shared" si="6"/>
        <v>64</v>
      </c>
      <c r="E194" s="41">
        <f t="shared" si="6"/>
        <v>82</v>
      </c>
      <c r="F194" s="41">
        <f t="shared" si="6"/>
        <v>75</v>
      </c>
      <c r="G194" s="41">
        <f t="shared" si="6"/>
        <v>86</v>
      </c>
      <c r="H194" s="41">
        <f t="shared" si="6"/>
        <v>64</v>
      </c>
      <c r="I194" s="41">
        <f t="shared" si="6"/>
        <v>74</v>
      </c>
      <c r="J194" s="41">
        <f t="shared" si="6"/>
        <v>66</v>
      </c>
      <c r="K194" s="41">
        <f t="shared" si="6"/>
        <v>49</v>
      </c>
      <c r="L194" s="41">
        <f t="shared" si="6"/>
        <v>70</v>
      </c>
      <c r="M194" s="41">
        <f t="shared" si="6"/>
        <v>67</v>
      </c>
      <c r="N194" s="41">
        <f t="shared" si="6"/>
        <v>86</v>
      </c>
      <c r="O194" s="26" t="e">
        <f>ROUND(O193*100/O192,0)</f>
        <v>#DIV/0!</v>
      </c>
      <c r="P194" s="39"/>
    </row>
    <row r="195" spans="1:16" s="12" customFormat="1" x14ac:dyDescent="0.25">
      <c r="A195" s="184" t="s">
        <v>14</v>
      </c>
      <c r="B195" s="185"/>
      <c r="C195" s="40" t="str">
        <f>IF(C194&gt;=80,"3",IF(C194&gt;=70,"2",IF(C194&gt;=60,"1","-")))</f>
        <v>3</v>
      </c>
      <c r="D195" s="41" t="str">
        <f t="shared" ref="D195:O195" si="7">IF(D194&gt;=80,"3",IF(D194&gt;=70,"2",IF(D194&gt;=60,"1","-")))</f>
        <v>1</v>
      </c>
      <c r="E195" s="41" t="str">
        <f t="shared" si="7"/>
        <v>3</v>
      </c>
      <c r="F195" s="41" t="str">
        <f t="shared" si="7"/>
        <v>2</v>
      </c>
      <c r="G195" s="41" t="str">
        <f t="shared" si="7"/>
        <v>3</v>
      </c>
      <c r="H195" s="41" t="str">
        <f t="shared" si="7"/>
        <v>1</v>
      </c>
      <c r="I195" s="41" t="str">
        <f t="shared" si="7"/>
        <v>2</v>
      </c>
      <c r="J195" s="41" t="str">
        <f t="shared" si="7"/>
        <v>1</v>
      </c>
      <c r="K195" s="41" t="str">
        <f t="shared" si="7"/>
        <v>-</v>
      </c>
      <c r="L195" s="41" t="str">
        <f t="shared" si="7"/>
        <v>2</v>
      </c>
      <c r="M195" s="41" t="str">
        <f t="shared" si="7"/>
        <v>1</v>
      </c>
      <c r="N195" s="41" t="str">
        <f t="shared" si="7"/>
        <v>3</v>
      </c>
      <c r="O195" s="26" t="e">
        <f t="shared" si="7"/>
        <v>#DIV/0!</v>
      </c>
      <c r="P195" s="39"/>
    </row>
    <row r="196" spans="1:16" s="12" customFormat="1" x14ac:dyDescent="0.25">
      <c r="A196" s="8"/>
      <c r="B196" s="8"/>
      <c r="C196" s="21" t="s">
        <v>2</v>
      </c>
      <c r="D196" s="21" t="s">
        <v>1</v>
      </c>
      <c r="E196" s="21" t="s">
        <v>3</v>
      </c>
      <c r="F196" s="21" t="s">
        <v>1</v>
      </c>
      <c r="G196" s="21" t="s">
        <v>58</v>
      </c>
      <c r="H196" s="21" t="s">
        <v>2</v>
      </c>
      <c r="I196" s="21" t="s">
        <v>0</v>
      </c>
      <c r="J196" s="21" t="s">
        <v>3</v>
      </c>
      <c r="K196" s="21" t="s">
        <v>58</v>
      </c>
      <c r="L196" s="21" t="s">
        <v>2</v>
      </c>
      <c r="M196" s="21" t="s">
        <v>1</v>
      </c>
      <c r="N196" s="21" t="s">
        <v>3</v>
      </c>
      <c r="O196" s="51"/>
      <c r="P196" s="9"/>
    </row>
    <row r="197" spans="1:16" s="12" customFormat="1" ht="18.75" x14ac:dyDescent="0.3">
      <c r="A197" s="8"/>
      <c r="B197" s="8"/>
      <c r="C197" s="9"/>
      <c r="D197" s="9"/>
      <c r="E197" s="10"/>
      <c r="F197" s="186"/>
      <c r="G197" s="187"/>
      <c r="H197" s="178" t="s">
        <v>15</v>
      </c>
      <c r="I197" s="179"/>
      <c r="J197" s="13" t="s">
        <v>18</v>
      </c>
      <c r="K197" s="13"/>
      <c r="L197" s="14"/>
      <c r="M197" s="14"/>
      <c r="N197" s="15"/>
      <c r="O197" s="51"/>
      <c r="P197" s="9"/>
    </row>
    <row r="198" spans="1:16" s="12" customFormat="1" ht="20.25" x14ac:dyDescent="0.3">
      <c r="A198" s="8"/>
      <c r="B198" s="8"/>
      <c r="C198" s="16"/>
      <c r="D198" s="17"/>
      <c r="E198" s="11"/>
      <c r="F198" s="176" t="s">
        <v>16</v>
      </c>
      <c r="G198" s="177"/>
      <c r="H198" s="18" t="s">
        <v>35</v>
      </c>
      <c r="I198" s="18" t="s">
        <v>14</v>
      </c>
      <c r="J198" s="18" t="s">
        <v>35</v>
      </c>
      <c r="K198" s="18" t="s">
        <v>14</v>
      </c>
      <c r="L198" s="19"/>
      <c r="M198" s="19"/>
      <c r="N198" s="16"/>
      <c r="O198" s="51"/>
      <c r="P198" s="9"/>
    </row>
    <row r="199" spans="1:16" s="12" customFormat="1" ht="20.25" x14ac:dyDescent="0.3">
      <c r="A199" s="8"/>
      <c r="B199" s="8"/>
      <c r="C199" s="16"/>
      <c r="D199" s="16"/>
      <c r="E199" s="11"/>
      <c r="F199" s="176" t="s">
        <v>31</v>
      </c>
      <c r="G199" s="177"/>
      <c r="H199" s="141">
        <f>AVERAGE(I194)</f>
        <v>74</v>
      </c>
      <c r="I199" s="142" t="str">
        <f>IF(H199&gt;=80,"3",IF(H199&gt;=70,"2",IF(H199&gt;=60,"1",IF(H199&lt;=59,"-"))))</f>
        <v>2</v>
      </c>
      <c r="J199" s="142" t="e">
        <f>(H199*0.3)+($O$194*0.7)</f>
        <v>#DIV/0!</v>
      </c>
      <c r="K199" s="142" t="e">
        <f t="shared" ref="K199:K203" si="8">IF(J199&gt;=80,"3",IF(J199&gt;=70,"2",IF(J199&gt;=60,"1",IF(J199&lt;59,"-"))))</f>
        <v>#DIV/0!</v>
      </c>
      <c r="L199" s="20"/>
      <c r="M199" s="20"/>
      <c r="N199" s="16"/>
      <c r="O199" s="51"/>
      <c r="P199" s="9"/>
    </row>
    <row r="200" spans="1:16" s="12" customFormat="1" ht="20.25" x14ac:dyDescent="0.3">
      <c r="A200" s="8"/>
      <c r="B200" s="8"/>
      <c r="C200" s="9"/>
      <c r="D200" s="9"/>
      <c r="E200" s="10"/>
      <c r="F200" s="176" t="s">
        <v>32</v>
      </c>
      <c r="G200" s="177"/>
      <c r="H200" s="141">
        <f>AVERAGE(D194,F194,M194)</f>
        <v>68.666666666666671</v>
      </c>
      <c r="I200" s="142" t="str">
        <f>IF(H200&gt;=80,"3",IF(H200&gt;=70,"2",IF(H200&gt;=60,"1",IF(H200&lt;=59,"-"))))</f>
        <v>1</v>
      </c>
      <c r="J200" s="142" t="e">
        <f t="shared" ref="J200:J203" si="9">(H200*0.3)+($O$194*0.7)</f>
        <v>#DIV/0!</v>
      </c>
      <c r="K200" s="142" t="e">
        <f t="shared" si="8"/>
        <v>#DIV/0!</v>
      </c>
      <c r="L200" s="20"/>
      <c r="M200" s="20"/>
      <c r="N200" s="16"/>
      <c r="O200" s="51"/>
      <c r="P200" s="9"/>
    </row>
    <row r="201" spans="1:16" s="12" customFormat="1" ht="20.25" x14ac:dyDescent="0.3">
      <c r="A201" s="8"/>
      <c r="B201" s="8"/>
      <c r="C201" s="9"/>
      <c r="D201" s="9"/>
      <c r="E201" s="10"/>
      <c r="F201" s="176" t="s">
        <v>33</v>
      </c>
      <c r="G201" s="177"/>
      <c r="H201" s="141">
        <f>AVERAGE(C194,H194,L194)</f>
        <v>73.333333333333329</v>
      </c>
      <c r="I201" s="142" t="str">
        <f t="shared" ref="I201:I203" si="10">IF(H201&gt;=80,"3",IF(H201&gt;=70,"2",IF(H201&gt;=60,"1",IF(H201&lt;=59,"-"))))</f>
        <v>2</v>
      </c>
      <c r="J201" s="142" t="e">
        <f t="shared" si="9"/>
        <v>#DIV/0!</v>
      </c>
      <c r="K201" s="142" t="e">
        <f t="shared" si="8"/>
        <v>#DIV/0!</v>
      </c>
      <c r="L201" s="20"/>
      <c r="M201" s="20"/>
      <c r="N201" s="16"/>
      <c r="O201" s="51"/>
      <c r="P201" s="9"/>
    </row>
    <row r="202" spans="1:16" s="12" customFormat="1" ht="20.25" x14ac:dyDescent="0.3">
      <c r="A202" s="8"/>
      <c r="B202" s="8"/>
      <c r="C202" s="9"/>
      <c r="D202" s="9"/>
      <c r="E202" s="10"/>
      <c r="F202" s="176" t="s">
        <v>34</v>
      </c>
      <c r="G202" s="177"/>
      <c r="H202" s="141">
        <f>AVERAGE(E194,J194,N194)</f>
        <v>78</v>
      </c>
      <c r="I202" s="142" t="str">
        <f t="shared" si="10"/>
        <v>2</v>
      </c>
      <c r="J202" s="142" t="e">
        <f t="shared" si="9"/>
        <v>#DIV/0!</v>
      </c>
      <c r="K202" s="142" t="e">
        <f t="shared" si="8"/>
        <v>#DIV/0!</v>
      </c>
      <c r="L202" s="20"/>
      <c r="M202" s="20"/>
      <c r="N202" s="16"/>
      <c r="O202" s="51"/>
      <c r="P202" s="9"/>
    </row>
    <row r="203" spans="1:16" s="12" customFormat="1" ht="20.25" x14ac:dyDescent="0.3">
      <c r="A203" s="8"/>
      <c r="B203" s="8"/>
      <c r="C203" s="9"/>
      <c r="D203" s="9"/>
      <c r="E203" s="9"/>
      <c r="F203" s="176" t="s">
        <v>59</v>
      </c>
      <c r="G203" s="177"/>
      <c r="H203" s="141">
        <f>AVERAGE(G194,K194)</f>
        <v>67.5</v>
      </c>
      <c r="I203" s="142" t="str">
        <f t="shared" si="10"/>
        <v>1</v>
      </c>
      <c r="J203" s="142" t="e">
        <f t="shared" si="9"/>
        <v>#DIV/0!</v>
      </c>
      <c r="K203" s="142" t="e">
        <f t="shared" si="8"/>
        <v>#DIV/0!</v>
      </c>
      <c r="L203" s="9"/>
      <c r="M203" s="9"/>
      <c r="N203" s="9"/>
      <c r="O203" s="51"/>
      <c r="P203" s="9"/>
    </row>
  </sheetData>
  <mergeCells count="28">
    <mergeCell ref="C9:N9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H6:L6"/>
    <mergeCell ref="M6:P6"/>
    <mergeCell ref="B6:G6"/>
    <mergeCell ref="H197:I197"/>
    <mergeCell ref="A11:B11"/>
    <mergeCell ref="A12:B12"/>
    <mergeCell ref="A13:B13"/>
    <mergeCell ref="A193:B193"/>
    <mergeCell ref="A194:B194"/>
    <mergeCell ref="A195:B195"/>
    <mergeCell ref="F197:G197"/>
    <mergeCell ref="A192:B192"/>
    <mergeCell ref="F203:G203"/>
    <mergeCell ref="F198:G198"/>
    <mergeCell ref="F199:G199"/>
    <mergeCell ref="F200:G200"/>
    <mergeCell ref="F201:G201"/>
    <mergeCell ref="F202:G202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42578125" style="3" bestFit="1" customWidth="1"/>
    <col min="5" max="5" width="10.42578125" style="3" customWidth="1"/>
    <col min="6" max="6" width="10.85546875" style="3" customWidth="1"/>
    <col min="7" max="13" width="10.7109375" style="3" bestFit="1" customWidth="1"/>
    <col min="14" max="16384" width="9.140625" style="3"/>
  </cols>
  <sheetData>
    <row r="1" spans="1:13" ht="28.5" customHeight="1" x14ac:dyDescent="0.3">
      <c r="A1" s="97" t="s">
        <v>453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3" x14ac:dyDescent="0.25">
      <c r="C3" s="86"/>
      <c r="D3" s="86" t="s">
        <v>15</v>
      </c>
      <c r="E3" s="86"/>
      <c r="F3" s="86" t="s">
        <v>18</v>
      </c>
      <c r="G3" s="86"/>
    </row>
    <row r="4" spans="1:13" x14ac:dyDescent="0.25">
      <c r="C4" s="87" t="s">
        <v>16</v>
      </c>
      <c r="D4" s="86" t="s">
        <v>17</v>
      </c>
      <c r="E4" s="86" t="s">
        <v>14</v>
      </c>
      <c r="F4" s="86" t="s">
        <v>17</v>
      </c>
      <c r="G4" s="86" t="s">
        <v>14</v>
      </c>
    </row>
    <row r="5" spans="1:13" x14ac:dyDescent="0.25">
      <c r="C5" s="87" t="s">
        <v>0</v>
      </c>
      <c r="D5" s="28">
        <f>'3.3.1'!H76</f>
        <v>78.5</v>
      </c>
      <c r="E5" s="28" t="str">
        <f>'3.3.1'!I76</f>
        <v>2</v>
      </c>
      <c r="F5" s="28" t="e">
        <f>'3.3.1'!J76</f>
        <v>#DIV/0!</v>
      </c>
      <c r="G5" s="28" t="e">
        <f>'3.3.1'!K76</f>
        <v>#DIV/0!</v>
      </c>
    </row>
    <row r="6" spans="1:13" x14ac:dyDescent="0.25">
      <c r="C6" s="87" t="s">
        <v>1</v>
      </c>
      <c r="D6" s="28">
        <f>'3.3.1'!H77</f>
        <v>74.5</v>
      </c>
      <c r="E6" s="28" t="str">
        <f>'3.3.1'!I77</f>
        <v>2</v>
      </c>
      <c r="F6" s="28" t="e">
        <f>'3.3.1'!J77</f>
        <v>#DIV/0!</v>
      </c>
      <c r="G6" s="28" t="e">
        <f>'3.3.1'!K77</f>
        <v>#DIV/0!</v>
      </c>
    </row>
    <row r="7" spans="1:13" x14ac:dyDescent="0.25">
      <c r="C7" s="87" t="s">
        <v>2</v>
      </c>
      <c r="D7" s="28">
        <f>'3.3.1'!H78</f>
        <v>69</v>
      </c>
      <c r="E7" s="28" t="str">
        <f>'3.3.1'!I78</f>
        <v>1</v>
      </c>
      <c r="F7" s="28" t="e">
        <f>'3.3.1'!J78</f>
        <v>#DIV/0!</v>
      </c>
      <c r="G7" s="28" t="e">
        <f>'3.3.1'!K78</f>
        <v>#DIV/0!</v>
      </c>
    </row>
    <row r="8" spans="1:13" x14ac:dyDescent="0.25">
      <c r="C8" s="87" t="s">
        <v>3</v>
      </c>
      <c r="D8" s="28">
        <f>'3.3.1'!H79</f>
        <v>100</v>
      </c>
      <c r="E8" s="28" t="str">
        <f>'3.3.1'!I79</f>
        <v>3</v>
      </c>
      <c r="F8" s="28" t="e">
        <f>'3.3.1'!J79</f>
        <v>#DIV/0!</v>
      </c>
      <c r="G8" s="28" t="e">
        <f>'3.3.1'!K79</f>
        <v>#DIV/0!</v>
      </c>
    </row>
    <row r="9" spans="1:13" x14ac:dyDescent="0.25">
      <c r="C9" s="87" t="s">
        <v>58</v>
      </c>
      <c r="D9" s="28">
        <f>'3.3.1'!H80</f>
        <v>68</v>
      </c>
      <c r="E9" s="28" t="str">
        <f>'3.3.1'!I80</f>
        <v>1</v>
      </c>
      <c r="F9" s="28" t="e">
        <f>'3.3.1'!J80</f>
        <v>#DIV/0!</v>
      </c>
      <c r="G9" s="28" t="e">
        <f>'3.3.1'!K80</f>
        <v>#DIV/0!</v>
      </c>
    </row>
    <row r="13" spans="1:13" x14ac:dyDescent="0.25">
      <c r="B13" s="88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48</v>
      </c>
      <c r="I13" s="76" t="s">
        <v>49</v>
      </c>
      <c r="J13" s="76" t="s">
        <v>50</v>
      </c>
      <c r="K13" s="76" t="s">
        <v>51</v>
      </c>
      <c r="L13" s="76" t="s">
        <v>81</v>
      </c>
      <c r="M13" s="76" t="s">
        <v>82</v>
      </c>
    </row>
    <row r="14" spans="1:13" x14ac:dyDescent="0.25">
      <c r="B14" s="76" t="s">
        <v>8</v>
      </c>
      <c r="C14" s="21">
        <v>1</v>
      </c>
      <c r="D14" s="21">
        <v>2</v>
      </c>
      <c r="E14" s="21">
        <v>1</v>
      </c>
      <c r="F14" s="21">
        <v>2</v>
      </c>
      <c r="G14" s="21">
        <v>1</v>
      </c>
      <c r="H14" s="27">
        <v>1</v>
      </c>
      <c r="I14" s="27">
        <v>3</v>
      </c>
      <c r="J14" s="27">
        <v>3</v>
      </c>
      <c r="K14" s="27">
        <v>3</v>
      </c>
      <c r="L14" s="27">
        <v>3</v>
      </c>
      <c r="M14" s="27">
        <v>3</v>
      </c>
    </row>
    <row r="15" spans="1:13" x14ac:dyDescent="0.25">
      <c r="B15" s="76" t="s">
        <v>9</v>
      </c>
      <c r="C15" s="21">
        <v>2</v>
      </c>
      <c r="D15" s="21">
        <v>1</v>
      </c>
      <c r="E15" s="21">
        <v>2</v>
      </c>
      <c r="F15" s="21">
        <v>2</v>
      </c>
      <c r="G15" s="21">
        <v>2</v>
      </c>
      <c r="H15" s="27">
        <v>2</v>
      </c>
      <c r="I15" s="27">
        <v>1</v>
      </c>
      <c r="J15" s="27">
        <v>2</v>
      </c>
      <c r="K15" s="27">
        <v>1</v>
      </c>
      <c r="L15" s="27">
        <v>3</v>
      </c>
      <c r="M15" s="27">
        <v>1</v>
      </c>
    </row>
    <row r="16" spans="1:13" x14ac:dyDescent="0.25">
      <c r="B16" s="76" t="s">
        <v>10</v>
      </c>
      <c r="C16" s="21">
        <v>2</v>
      </c>
      <c r="D16" s="21">
        <v>1</v>
      </c>
      <c r="E16" s="21">
        <v>2</v>
      </c>
      <c r="F16" s="21">
        <v>2</v>
      </c>
      <c r="G16" s="21">
        <v>2</v>
      </c>
      <c r="H16" s="27">
        <v>2</v>
      </c>
      <c r="I16" s="27">
        <v>1</v>
      </c>
      <c r="J16" s="27">
        <v>3</v>
      </c>
      <c r="K16" s="27">
        <v>1</v>
      </c>
      <c r="L16" s="27">
        <v>1</v>
      </c>
      <c r="M16" s="27">
        <v>1</v>
      </c>
    </row>
    <row r="17" spans="1:13" x14ac:dyDescent="0.25">
      <c r="B17" s="76" t="s">
        <v>11</v>
      </c>
      <c r="C17" s="21">
        <v>1</v>
      </c>
      <c r="D17" s="21">
        <v>2</v>
      </c>
      <c r="E17" s="21">
        <v>2</v>
      </c>
      <c r="F17" s="21">
        <v>2</v>
      </c>
      <c r="G17" s="21">
        <v>1</v>
      </c>
      <c r="H17" s="27">
        <v>1</v>
      </c>
      <c r="I17" s="27">
        <v>1</v>
      </c>
      <c r="J17" s="27">
        <v>1</v>
      </c>
      <c r="K17" s="27">
        <v>2</v>
      </c>
      <c r="L17" s="27">
        <v>2</v>
      </c>
      <c r="M17" s="27">
        <v>2</v>
      </c>
    </row>
    <row r="18" spans="1:13" x14ac:dyDescent="0.25">
      <c r="B18" s="76" t="s">
        <v>57</v>
      </c>
      <c r="C18" s="21">
        <v>1</v>
      </c>
      <c r="D18" s="21">
        <v>2</v>
      </c>
      <c r="E18" s="21">
        <v>2</v>
      </c>
      <c r="F18" s="21">
        <v>2</v>
      </c>
      <c r="G18" s="21">
        <v>1</v>
      </c>
      <c r="H18" s="27">
        <v>3</v>
      </c>
      <c r="I18" s="27">
        <v>3</v>
      </c>
      <c r="J18" s="27">
        <v>3</v>
      </c>
      <c r="K18" s="27">
        <v>3</v>
      </c>
      <c r="L18" s="27">
        <v>3</v>
      </c>
      <c r="M18" s="27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3" t="s">
        <v>29</v>
      </c>
      <c r="B22" s="213"/>
      <c r="C22" s="210" t="s">
        <v>6</v>
      </c>
      <c r="D22" s="210" t="s">
        <v>7</v>
      </c>
      <c r="E22" s="210" t="s">
        <v>5</v>
      </c>
      <c r="F22" s="210" t="s">
        <v>12</v>
      </c>
      <c r="G22" s="210" t="s">
        <v>13</v>
      </c>
      <c r="H22" s="210" t="s">
        <v>48</v>
      </c>
      <c r="I22" s="210" t="s">
        <v>49</v>
      </c>
      <c r="J22" s="210" t="s">
        <v>50</v>
      </c>
      <c r="K22" s="210" t="s">
        <v>51</v>
      </c>
      <c r="L22" s="210" t="s">
        <v>81</v>
      </c>
      <c r="M22" s="210" t="s">
        <v>82</v>
      </c>
    </row>
    <row r="23" spans="1:13" x14ac:dyDescent="0.25">
      <c r="A23" s="212" t="s">
        <v>28</v>
      </c>
      <c r="B23" s="212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x14ac:dyDescent="0.25">
      <c r="A24" s="48" t="s">
        <v>8</v>
      </c>
      <c r="B24" s="23" t="e">
        <f>F5</f>
        <v>#DIV/0!</v>
      </c>
      <c r="C24" s="143" t="e">
        <f>C14*$B$24/3</f>
        <v>#DIV/0!</v>
      </c>
      <c r="D24" s="143" t="e">
        <f>D14*$B$24/3</f>
        <v>#DIV/0!</v>
      </c>
      <c r="E24" s="143" t="e">
        <f t="shared" ref="E24:M24" si="0">E14*$B$24/3</f>
        <v>#DIV/0!</v>
      </c>
      <c r="F24" s="143" t="e">
        <f t="shared" si="0"/>
        <v>#DIV/0!</v>
      </c>
      <c r="G24" s="143" t="e">
        <f t="shared" si="0"/>
        <v>#DIV/0!</v>
      </c>
      <c r="H24" s="143" t="e">
        <f t="shared" si="0"/>
        <v>#DIV/0!</v>
      </c>
      <c r="I24" s="143" t="e">
        <f t="shared" si="0"/>
        <v>#DIV/0!</v>
      </c>
      <c r="J24" s="143" t="e">
        <f t="shared" si="0"/>
        <v>#DIV/0!</v>
      </c>
      <c r="K24" s="143" t="e">
        <f t="shared" si="0"/>
        <v>#DIV/0!</v>
      </c>
      <c r="L24" s="143" t="e">
        <f t="shared" si="0"/>
        <v>#DIV/0!</v>
      </c>
      <c r="M24" s="143" t="e">
        <f t="shared" si="0"/>
        <v>#DIV/0!</v>
      </c>
    </row>
    <row r="25" spans="1:13" x14ac:dyDescent="0.25">
      <c r="A25" s="48" t="s">
        <v>9</v>
      </c>
      <c r="B25" s="23" t="e">
        <f t="shared" ref="B25:B28" si="1">F6</f>
        <v>#DIV/0!</v>
      </c>
      <c r="C25" s="143" t="e">
        <f>C15*$B$25/3</f>
        <v>#DIV/0!</v>
      </c>
      <c r="D25" s="143" t="e">
        <f t="shared" ref="D25:M25" si="2">D15*$B$25/3</f>
        <v>#DIV/0!</v>
      </c>
      <c r="E25" s="143" t="e">
        <f t="shared" si="2"/>
        <v>#DIV/0!</v>
      </c>
      <c r="F25" s="143" t="e">
        <f t="shared" si="2"/>
        <v>#DIV/0!</v>
      </c>
      <c r="G25" s="143" t="e">
        <f t="shared" si="2"/>
        <v>#DIV/0!</v>
      </c>
      <c r="H25" s="143" t="e">
        <f t="shared" si="2"/>
        <v>#DIV/0!</v>
      </c>
      <c r="I25" s="143" t="e">
        <f t="shared" si="2"/>
        <v>#DIV/0!</v>
      </c>
      <c r="J25" s="143" t="e">
        <f t="shared" si="2"/>
        <v>#DIV/0!</v>
      </c>
      <c r="K25" s="143" t="e">
        <f t="shared" si="2"/>
        <v>#DIV/0!</v>
      </c>
      <c r="L25" s="143" t="e">
        <f t="shared" si="2"/>
        <v>#DIV/0!</v>
      </c>
      <c r="M25" s="143" t="e">
        <f t="shared" si="2"/>
        <v>#DIV/0!</v>
      </c>
    </row>
    <row r="26" spans="1:13" x14ac:dyDescent="0.25">
      <c r="A26" s="48" t="s">
        <v>10</v>
      </c>
      <c r="B26" s="23" t="e">
        <f t="shared" si="1"/>
        <v>#DIV/0!</v>
      </c>
      <c r="C26" s="143" t="e">
        <f>C16*$B$26/3</f>
        <v>#DIV/0!</v>
      </c>
      <c r="D26" s="143" t="e">
        <f t="shared" ref="D26:M26" si="3">D16*$B$26/3</f>
        <v>#DIV/0!</v>
      </c>
      <c r="E26" s="143" t="e">
        <f t="shared" si="3"/>
        <v>#DIV/0!</v>
      </c>
      <c r="F26" s="143" t="e">
        <f t="shared" si="3"/>
        <v>#DIV/0!</v>
      </c>
      <c r="G26" s="143" t="e">
        <f t="shared" si="3"/>
        <v>#DIV/0!</v>
      </c>
      <c r="H26" s="143" t="e">
        <f t="shared" si="3"/>
        <v>#DIV/0!</v>
      </c>
      <c r="I26" s="143" t="e">
        <f t="shared" si="3"/>
        <v>#DIV/0!</v>
      </c>
      <c r="J26" s="143" t="e">
        <f t="shared" si="3"/>
        <v>#DIV/0!</v>
      </c>
      <c r="K26" s="143" t="e">
        <f t="shared" si="3"/>
        <v>#DIV/0!</v>
      </c>
      <c r="L26" s="143" t="e">
        <f t="shared" si="3"/>
        <v>#DIV/0!</v>
      </c>
      <c r="M26" s="143" t="e">
        <f t="shared" si="3"/>
        <v>#DIV/0!</v>
      </c>
    </row>
    <row r="27" spans="1:13" x14ac:dyDescent="0.25">
      <c r="A27" s="48" t="s">
        <v>11</v>
      </c>
      <c r="B27" s="23" t="e">
        <f t="shared" si="1"/>
        <v>#DIV/0!</v>
      </c>
      <c r="C27" s="143" t="e">
        <f>C17*$B$27/3</f>
        <v>#DIV/0!</v>
      </c>
      <c r="D27" s="143" t="e">
        <f t="shared" ref="D27:M27" si="4">D17*$B$27/3</f>
        <v>#DIV/0!</v>
      </c>
      <c r="E27" s="143" t="e">
        <f t="shared" si="4"/>
        <v>#DIV/0!</v>
      </c>
      <c r="F27" s="143" t="e">
        <f t="shared" si="4"/>
        <v>#DIV/0!</v>
      </c>
      <c r="G27" s="143" t="e">
        <f t="shared" si="4"/>
        <v>#DIV/0!</v>
      </c>
      <c r="H27" s="143" t="e">
        <f t="shared" si="4"/>
        <v>#DIV/0!</v>
      </c>
      <c r="I27" s="143" t="e">
        <f t="shared" si="4"/>
        <v>#DIV/0!</v>
      </c>
      <c r="J27" s="143" t="e">
        <f t="shared" si="4"/>
        <v>#DIV/0!</v>
      </c>
      <c r="K27" s="143" t="e">
        <f t="shared" si="4"/>
        <v>#DIV/0!</v>
      </c>
      <c r="L27" s="143" t="e">
        <f t="shared" si="4"/>
        <v>#DIV/0!</v>
      </c>
      <c r="M27" s="143" t="e">
        <f t="shared" si="4"/>
        <v>#DIV/0!</v>
      </c>
    </row>
    <row r="28" spans="1:13" x14ac:dyDescent="0.25">
      <c r="A28" s="48" t="s">
        <v>57</v>
      </c>
      <c r="B28" s="23" t="e">
        <f t="shared" si="1"/>
        <v>#DIV/0!</v>
      </c>
      <c r="C28" s="143" t="e">
        <f>C18*$B$28/3</f>
        <v>#DIV/0!</v>
      </c>
      <c r="D28" s="143" t="e">
        <f t="shared" ref="D28:M28" si="5">D18*$B$28/3</f>
        <v>#DIV/0!</v>
      </c>
      <c r="E28" s="143" t="e">
        <f t="shared" si="5"/>
        <v>#DIV/0!</v>
      </c>
      <c r="F28" s="143" t="e">
        <f t="shared" si="5"/>
        <v>#DIV/0!</v>
      </c>
      <c r="G28" s="143" t="e">
        <f t="shared" si="5"/>
        <v>#DIV/0!</v>
      </c>
      <c r="H28" s="143" t="e">
        <f t="shared" si="5"/>
        <v>#DIV/0!</v>
      </c>
      <c r="I28" s="143" t="e">
        <f t="shared" si="5"/>
        <v>#DIV/0!</v>
      </c>
      <c r="J28" s="143" t="e">
        <f t="shared" si="5"/>
        <v>#DIV/0!</v>
      </c>
      <c r="K28" s="143" t="e">
        <f t="shared" si="5"/>
        <v>#DIV/0!</v>
      </c>
      <c r="L28" s="143" t="e">
        <f t="shared" si="5"/>
        <v>#DIV/0!</v>
      </c>
      <c r="M28" s="143" t="e">
        <f t="shared" si="5"/>
        <v>#DIV/0!</v>
      </c>
    </row>
    <row r="29" spans="1:13" x14ac:dyDescent="0.25">
      <c r="A29" s="48" t="s">
        <v>30</v>
      </c>
      <c r="B29" s="24"/>
      <c r="C29" s="142" t="e">
        <f>AVERAGE(C24:C28)</f>
        <v>#DIV/0!</v>
      </c>
      <c r="D29" s="142" t="e">
        <f t="shared" ref="D29:M29" si="6">AVERAGE(D24:D28)</f>
        <v>#DIV/0!</v>
      </c>
      <c r="E29" s="142" t="e">
        <f t="shared" si="6"/>
        <v>#DIV/0!</v>
      </c>
      <c r="F29" s="142" t="e">
        <f t="shared" si="6"/>
        <v>#DIV/0!</v>
      </c>
      <c r="G29" s="142" t="e">
        <f t="shared" si="6"/>
        <v>#DIV/0!</v>
      </c>
      <c r="H29" s="142" t="e">
        <f t="shared" si="6"/>
        <v>#DIV/0!</v>
      </c>
      <c r="I29" s="142" t="e">
        <f t="shared" si="6"/>
        <v>#DIV/0!</v>
      </c>
      <c r="J29" s="142" t="e">
        <f t="shared" si="6"/>
        <v>#DIV/0!</v>
      </c>
      <c r="K29" s="142" t="e">
        <f t="shared" si="6"/>
        <v>#DIV/0!</v>
      </c>
      <c r="L29" s="142" t="e">
        <f t="shared" si="6"/>
        <v>#DIV/0!</v>
      </c>
      <c r="M29" s="142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3">
    <mergeCell ref="F22:F23"/>
    <mergeCell ref="G22:G23"/>
    <mergeCell ref="A23:B23"/>
    <mergeCell ref="A22:B22"/>
    <mergeCell ref="C22:C23"/>
    <mergeCell ref="D22:D23"/>
    <mergeCell ref="E22:E23"/>
    <mergeCell ref="L22:L23"/>
    <mergeCell ref="M22:M23"/>
    <mergeCell ref="H22:H23"/>
    <mergeCell ref="I22:I23"/>
    <mergeCell ref="J22:J23"/>
    <mergeCell ref="K22:K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="90" zoomScaleNormal="90" workbookViewId="0">
      <selection activeCell="A113" sqref="A15:B113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7.2851562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" customHeight="1" x14ac:dyDescent="0.3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3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" customHeight="1" x14ac:dyDescent="0.3">
      <c r="A4" s="202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5" customHeight="1" x14ac:dyDescent="0.3">
      <c r="A5" s="201"/>
      <c r="B5" s="201"/>
      <c r="C5" s="201"/>
      <c r="D5" s="201"/>
      <c r="E5" s="201"/>
      <c r="F5" s="201"/>
      <c r="G5" s="201"/>
      <c r="H5" s="97"/>
      <c r="I5" s="201" t="s">
        <v>46</v>
      </c>
      <c r="J5" s="201"/>
      <c r="K5" s="201"/>
      <c r="L5" s="201" t="s">
        <v>75</v>
      </c>
      <c r="M5" s="201"/>
      <c r="N5" s="201" t="s">
        <v>44</v>
      </c>
      <c r="O5" s="201"/>
      <c r="P5" s="97" t="s">
        <v>67</v>
      </c>
    </row>
    <row r="6" spans="1:16" ht="18.75" x14ac:dyDescent="0.3">
      <c r="A6" s="201" t="s">
        <v>55</v>
      </c>
      <c r="B6" s="201"/>
      <c r="C6" s="201" t="s">
        <v>456</v>
      </c>
      <c r="D6" s="214"/>
      <c r="E6" s="214"/>
      <c r="F6" s="214"/>
      <c r="G6" s="214"/>
      <c r="H6" s="201" t="s">
        <v>45</v>
      </c>
      <c r="I6" s="201"/>
      <c r="J6" s="201"/>
      <c r="K6" s="201"/>
      <c r="L6" s="201"/>
      <c r="M6" s="201" t="s">
        <v>457</v>
      </c>
      <c r="N6" s="220"/>
      <c r="O6" s="220"/>
      <c r="P6" s="220"/>
    </row>
    <row r="7" spans="1:16" x14ac:dyDescent="0.2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2"/>
      <c r="P7" s="99"/>
    </row>
    <row r="8" spans="1:16" ht="25.5" customHeight="1" x14ac:dyDescent="0.3">
      <c r="A8" s="100"/>
      <c r="B8" s="98"/>
      <c r="C8" s="101"/>
      <c r="D8" s="169" t="s">
        <v>458</v>
      </c>
      <c r="E8" s="101"/>
      <c r="F8" s="101"/>
      <c r="G8" s="101"/>
      <c r="H8" s="101"/>
      <c r="I8" s="102"/>
      <c r="J8" s="102"/>
      <c r="K8" s="102"/>
      <c r="L8" s="102"/>
      <c r="M8" s="102"/>
      <c r="N8" s="102"/>
      <c r="O8" s="103"/>
      <c r="P8" s="10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04"/>
      <c r="B10" s="104"/>
      <c r="C10" s="105" t="s">
        <v>37</v>
      </c>
      <c r="D10" s="105"/>
      <c r="E10" s="105"/>
      <c r="F10" s="105"/>
      <c r="G10" s="105"/>
      <c r="H10" s="105"/>
      <c r="I10" s="105"/>
      <c r="J10" s="105" t="s">
        <v>38</v>
      </c>
      <c r="K10" s="105"/>
      <c r="L10" s="105"/>
      <c r="M10" s="105"/>
      <c r="N10" s="106" t="s">
        <v>39</v>
      </c>
      <c r="O10" s="103"/>
      <c r="P10" s="102"/>
    </row>
    <row r="11" spans="1:16" s="12" customFormat="1" ht="15.75" x14ac:dyDescent="0.25">
      <c r="A11" s="53" t="s">
        <v>20</v>
      </c>
      <c r="B11" s="54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2" customFormat="1" ht="15.75" x14ac:dyDescent="0.25">
      <c r="A12" s="204" t="s">
        <v>62</v>
      </c>
      <c r="B12" s="205"/>
      <c r="C12" s="21" t="s">
        <v>0</v>
      </c>
      <c r="D12" s="21" t="s">
        <v>0</v>
      </c>
      <c r="E12" s="21" t="s">
        <v>1</v>
      </c>
      <c r="F12" s="21" t="s">
        <v>2</v>
      </c>
      <c r="G12" s="21" t="s">
        <v>2</v>
      </c>
      <c r="H12" s="21" t="s">
        <v>2</v>
      </c>
      <c r="I12" s="21" t="s">
        <v>2</v>
      </c>
      <c r="J12" s="21" t="s">
        <v>0</v>
      </c>
      <c r="K12" s="21" t="s">
        <v>0</v>
      </c>
      <c r="L12" s="21" t="s">
        <v>1</v>
      </c>
      <c r="M12" s="21" t="s">
        <v>58</v>
      </c>
      <c r="N12" s="21" t="s">
        <v>3</v>
      </c>
      <c r="O12" s="48" t="s">
        <v>19</v>
      </c>
      <c r="P12" s="48" t="s">
        <v>19</v>
      </c>
    </row>
    <row r="13" spans="1:16" s="12" customFormat="1" ht="15.75" x14ac:dyDescent="0.25">
      <c r="A13" s="199" t="s">
        <v>22</v>
      </c>
      <c r="B13" s="200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2" customFormat="1" ht="22.5" customHeight="1" x14ac:dyDescent="0.25">
      <c r="A14" s="83" t="s">
        <v>53</v>
      </c>
      <c r="B14" s="83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4">
        <f>O13*0.357142</f>
        <v>24.999940000000002</v>
      </c>
      <c r="P14" s="50"/>
    </row>
    <row r="15" spans="1:16" s="12" customFormat="1" x14ac:dyDescent="0.25">
      <c r="A15" s="166" t="s">
        <v>91</v>
      </c>
      <c r="B15" s="167" t="s">
        <v>92</v>
      </c>
      <c r="C15" s="22">
        <v>4</v>
      </c>
      <c r="D15" s="22"/>
      <c r="E15" s="77">
        <v>4</v>
      </c>
      <c r="F15" s="22"/>
      <c r="G15" s="22">
        <v>4</v>
      </c>
      <c r="H15" s="22">
        <v>4</v>
      </c>
      <c r="I15" s="22">
        <v>5</v>
      </c>
      <c r="J15" s="22"/>
      <c r="K15" s="22">
        <v>6</v>
      </c>
      <c r="L15" s="22"/>
      <c r="M15" s="22">
        <v>7</v>
      </c>
      <c r="N15" s="22">
        <v>11</v>
      </c>
      <c r="O15" s="78"/>
      <c r="P15" s="25">
        <f>SUM(C15:O15)</f>
        <v>45</v>
      </c>
    </row>
    <row r="16" spans="1:16" s="12" customFormat="1" x14ac:dyDescent="0.25">
      <c r="A16" s="166" t="s">
        <v>93</v>
      </c>
      <c r="B16" s="167" t="s">
        <v>94</v>
      </c>
      <c r="C16" s="22">
        <v>4</v>
      </c>
      <c r="D16" s="22">
        <v>4</v>
      </c>
      <c r="E16" s="77">
        <v>5</v>
      </c>
      <c r="F16" s="22"/>
      <c r="G16" s="22">
        <v>5</v>
      </c>
      <c r="H16" s="22"/>
      <c r="I16" s="22">
        <v>4</v>
      </c>
      <c r="J16" s="22">
        <v>7</v>
      </c>
      <c r="K16" s="22">
        <v>8</v>
      </c>
      <c r="L16" s="22">
        <v>8</v>
      </c>
      <c r="M16" s="22"/>
      <c r="N16" s="22">
        <v>13</v>
      </c>
      <c r="O16" s="78"/>
      <c r="P16" s="25">
        <f>SUM(C16:O16)</f>
        <v>58</v>
      </c>
    </row>
    <row r="17" spans="1:16" s="12" customFormat="1" x14ac:dyDescent="0.25">
      <c r="A17" s="166" t="s">
        <v>95</v>
      </c>
      <c r="B17" s="167" t="s">
        <v>96</v>
      </c>
      <c r="C17" s="22">
        <v>4</v>
      </c>
      <c r="D17" s="22">
        <v>4</v>
      </c>
      <c r="E17" s="77">
        <v>5</v>
      </c>
      <c r="F17" s="22"/>
      <c r="G17" s="22">
        <v>3</v>
      </c>
      <c r="H17" s="22"/>
      <c r="I17" s="22">
        <v>4</v>
      </c>
      <c r="J17" s="22"/>
      <c r="K17" s="22"/>
      <c r="L17" s="22">
        <v>9</v>
      </c>
      <c r="M17" s="22">
        <v>10</v>
      </c>
      <c r="N17" s="22">
        <v>13</v>
      </c>
      <c r="O17" s="78"/>
      <c r="P17" s="25">
        <f>SUM(C17:O17)</f>
        <v>52</v>
      </c>
    </row>
    <row r="18" spans="1:16" s="12" customFormat="1" x14ac:dyDescent="0.25">
      <c r="A18" s="166" t="s">
        <v>99</v>
      </c>
      <c r="B18" s="167" t="s">
        <v>100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78"/>
      <c r="P18" s="25">
        <f t="shared" ref="P18:P111" si="1">SUM(C18:N18)</f>
        <v>0</v>
      </c>
    </row>
    <row r="19" spans="1:16" s="12" customFormat="1" x14ac:dyDescent="0.25">
      <c r="A19" s="166" t="s">
        <v>103</v>
      </c>
      <c r="B19" s="167" t="s">
        <v>104</v>
      </c>
      <c r="C19" s="22">
        <v>4</v>
      </c>
      <c r="D19" s="22">
        <v>5</v>
      </c>
      <c r="E19" s="77">
        <v>5</v>
      </c>
      <c r="F19" s="22"/>
      <c r="G19" s="22">
        <v>5</v>
      </c>
      <c r="H19" s="22"/>
      <c r="I19" s="22">
        <v>5</v>
      </c>
      <c r="J19" s="22">
        <v>8</v>
      </c>
      <c r="K19" s="22"/>
      <c r="L19" s="22">
        <v>8</v>
      </c>
      <c r="M19" s="22">
        <v>9</v>
      </c>
      <c r="N19" s="22">
        <v>12</v>
      </c>
      <c r="O19" s="78"/>
      <c r="P19" s="25">
        <f t="shared" ref="P19:P80" si="2">SUM(C19:O19)</f>
        <v>61</v>
      </c>
    </row>
    <row r="20" spans="1:16" s="12" customFormat="1" x14ac:dyDescent="0.25">
      <c r="A20" s="166" t="s">
        <v>107</v>
      </c>
      <c r="B20" s="167" t="s">
        <v>108</v>
      </c>
      <c r="C20" s="22">
        <v>4</v>
      </c>
      <c r="D20" s="22">
        <v>5</v>
      </c>
      <c r="E20" s="77">
        <v>5</v>
      </c>
      <c r="F20" s="22">
        <v>5</v>
      </c>
      <c r="G20" s="22">
        <v>5</v>
      </c>
      <c r="H20" s="22"/>
      <c r="I20" s="22"/>
      <c r="J20" s="22"/>
      <c r="K20" s="22">
        <v>9</v>
      </c>
      <c r="L20" s="22">
        <v>8</v>
      </c>
      <c r="M20" s="22">
        <v>8</v>
      </c>
      <c r="N20" s="22">
        <v>12</v>
      </c>
      <c r="O20" s="78"/>
      <c r="P20" s="25">
        <f t="shared" si="2"/>
        <v>61</v>
      </c>
    </row>
    <row r="21" spans="1:16" s="12" customFormat="1" x14ac:dyDescent="0.25">
      <c r="A21" s="166" t="s">
        <v>109</v>
      </c>
      <c r="B21" s="167" t="s">
        <v>110</v>
      </c>
      <c r="C21" s="22">
        <v>4</v>
      </c>
      <c r="D21" s="22">
        <v>5</v>
      </c>
      <c r="E21" s="77"/>
      <c r="F21" s="22"/>
      <c r="G21" s="22">
        <v>4</v>
      </c>
      <c r="H21" s="22">
        <v>4</v>
      </c>
      <c r="I21" s="22">
        <v>4</v>
      </c>
      <c r="J21" s="22">
        <v>5</v>
      </c>
      <c r="K21" s="22"/>
      <c r="L21" s="22">
        <v>7</v>
      </c>
      <c r="M21" s="22"/>
      <c r="N21" s="22">
        <v>9</v>
      </c>
      <c r="O21" s="78"/>
      <c r="P21" s="25">
        <f t="shared" si="2"/>
        <v>42</v>
      </c>
    </row>
    <row r="22" spans="1:16" s="12" customFormat="1" x14ac:dyDescent="0.25">
      <c r="A22" s="166" t="s">
        <v>111</v>
      </c>
      <c r="B22" s="167" t="s">
        <v>112</v>
      </c>
      <c r="C22" s="77">
        <v>4</v>
      </c>
      <c r="D22" s="22">
        <v>5</v>
      </c>
      <c r="E22" s="22">
        <v>4</v>
      </c>
      <c r="F22" s="22"/>
      <c r="G22" s="22">
        <v>4</v>
      </c>
      <c r="H22" s="22">
        <v>3</v>
      </c>
      <c r="I22" s="22"/>
      <c r="J22" s="22">
        <v>6</v>
      </c>
      <c r="K22" s="22"/>
      <c r="L22" s="22"/>
      <c r="M22" s="22">
        <v>8</v>
      </c>
      <c r="N22" s="22">
        <v>13</v>
      </c>
      <c r="O22" s="78"/>
      <c r="P22" s="25">
        <f t="shared" si="2"/>
        <v>47</v>
      </c>
    </row>
    <row r="23" spans="1:16" s="12" customFormat="1" x14ac:dyDescent="0.25">
      <c r="A23" s="166" t="s">
        <v>113</v>
      </c>
      <c r="B23" s="167" t="s">
        <v>114</v>
      </c>
      <c r="C23" s="22">
        <v>3</v>
      </c>
      <c r="D23" s="22">
        <v>3</v>
      </c>
      <c r="E23" s="22">
        <v>2</v>
      </c>
      <c r="F23" s="22">
        <v>1</v>
      </c>
      <c r="G23" s="22">
        <v>5</v>
      </c>
      <c r="H23" s="22">
        <v>3</v>
      </c>
      <c r="I23" s="22"/>
      <c r="J23" s="22">
        <v>7</v>
      </c>
      <c r="K23" s="22">
        <v>5</v>
      </c>
      <c r="L23" s="22">
        <v>7</v>
      </c>
      <c r="M23" s="22"/>
      <c r="N23" s="22">
        <v>12</v>
      </c>
      <c r="O23" s="78"/>
      <c r="P23" s="25">
        <f t="shared" si="2"/>
        <v>48</v>
      </c>
    </row>
    <row r="24" spans="1:16" s="12" customFormat="1" x14ac:dyDescent="0.25">
      <c r="A24" s="166" t="s">
        <v>115</v>
      </c>
      <c r="B24" s="167" t="s">
        <v>116</v>
      </c>
      <c r="C24" s="22">
        <v>4</v>
      </c>
      <c r="D24" s="22">
        <v>5</v>
      </c>
      <c r="E24" s="77">
        <v>5</v>
      </c>
      <c r="F24" s="22">
        <v>5</v>
      </c>
      <c r="G24" s="22">
        <v>5</v>
      </c>
      <c r="H24" s="22"/>
      <c r="I24" s="22"/>
      <c r="J24" s="22"/>
      <c r="K24" s="22">
        <v>9</v>
      </c>
      <c r="L24" s="22">
        <v>8</v>
      </c>
      <c r="M24" s="22">
        <v>8</v>
      </c>
      <c r="N24" s="22">
        <v>12</v>
      </c>
      <c r="O24" s="78"/>
      <c r="P24" s="25">
        <f t="shared" si="2"/>
        <v>61</v>
      </c>
    </row>
    <row r="25" spans="1:16" s="12" customFormat="1" x14ac:dyDescent="0.25">
      <c r="A25" s="166" t="s">
        <v>117</v>
      </c>
      <c r="B25" s="167" t="s">
        <v>118</v>
      </c>
      <c r="C25" s="22">
        <v>4</v>
      </c>
      <c r="D25" s="22">
        <v>5</v>
      </c>
      <c r="E25" s="77"/>
      <c r="F25" s="22"/>
      <c r="G25" s="22">
        <v>4</v>
      </c>
      <c r="H25" s="22">
        <v>4</v>
      </c>
      <c r="I25" s="22">
        <v>4</v>
      </c>
      <c r="J25" s="22">
        <v>5</v>
      </c>
      <c r="K25" s="22"/>
      <c r="L25" s="22">
        <v>7</v>
      </c>
      <c r="M25" s="22"/>
      <c r="N25" s="22">
        <v>9</v>
      </c>
      <c r="O25" s="78"/>
      <c r="P25" s="25">
        <f t="shared" si="2"/>
        <v>42</v>
      </c>
    </row>
    <row r="26" spans="1:16" s="12" customFormat="1" x14ac:dyDescent="0.25">
      <c r="A26" s="166" t="s">
        <v>123</v>
      </c>
      <c r="B26" s="167" t="s">
        <v>124</v>
      </c>
      <c r="C26" s="77">
        <v>4</v>
      </c>
      <c r="D26" s="22">
        <v>5</v>
      </c>
      <c r="E26" s="22">
        <v>4</v>
      </c>
      <c r="F26" s="22"/>
      <c r="G26" s="22">
        <v>4</v>
      </c>
      <c r="H26" s="22">
        <v>3</v>
      </c>
      <c r="I26" s="22"/>
      <c r="J26" s="22">
        <v>6</v>
      </c>
      <c r="K26" s="22"/>
      <c r="L26" s="22"/>
      <c r="M26" s="22">
        <v>8</v>
      </c>
      <c r="N26" s="22">
        <v>13</v>
      </c>
      <c r="O26" s="78"/>
      <c r="P26" s="25">
        <f t="shared" si="2"/>
        <v>47</v>
      </c>
    </row>
    <row r="27" spans="1:16" s="12" customFormat="1" x14ac:dyDescent="0.25">
      <c r="A27" s="166" t="s">
        <v>125</v>
      </c>
      <c r="B27" s="167" t="s">
        <v>126</v>
      </c>
      <c r="C27" s="77">
        <v>3</v>
      </c>
      <c r="D27" s="22">
        <v>5</v>
      </c>
      <c r="E27" s="22">
        <v>4</v>
      </c>
      <c r="F27" s="22"/>
      <c r="G27" s="22">
        <v>4</v>
      </c>
      <c r="H27" s="22">
        <v>3</v>
      </c>
      <c r="I27" s="22"/>
      <c r="J27" s="22">
        <v>7</v>
      </c>
      <c r="K27" s="22">
        <v>8</v>
      </c>
      <c r="L27" s="22">
        <v>8</v>
      </c>
      <c r="M27" s="22"/>
      <c r="N27" s="22">
        <v>13</v>
      </c>
      <c r="O27" s="78"/>
      <c r="P27" s="25">
        <f t="shared" si="2"/>
        <v>55</v>
      </c>
    </row>
    <row r="28" spans="1:16" s="12" customFormat="1" x14ac:dyDescent="0.25">
      <c r="A28" s="166" t="s">
        <v>131</v>
      </c>
      <c r="B28" s="167" t="s">
        <v>132</v>
      </c>
      <c r="C28" s="77">
        <v>1</v>
      </c>
      <c r="D28" s="22"/>
      <c r="E28" s="22">
        <v>3</v>
      </c>
      <c r="F28" s="22">
        <v>4</v>
      </c>
      <c r="G28" s="22">
        <v>4</v>
      </c>
      <c r="H28" s="22"/>
      <c r="I28" s="22"/>
      <c r="J28" s="22">
        <v>8</v>
      </c>
      <c r="K28" s="22"/>
      <c r="L28" s="22">
        <v>8</v>
      </c>
      <c r="M28" s="22">
        <v>9</v>
      </c>
      <c r="N28" s="22">
        <v>12</v>
      </c>
      <c r="O28" s="78"/>
      <c r="P28" s="25">
        <f t="shared" si="2"/>
        <v>49</v>
      </c>
    </row>
    <row r="29" spans="1:16" s="12" customFormat="1" x14ac:dyDescent="0.25">
      <c r="A29" s="166" t="s">
        <v>133</v>
      </c>
      <c r="B29" s="167" t="s">
        <v>134</v>
      </c>
      <c r="C29" s="22">
        <v>1</v>
      </c>
      <c r="D29" s="22"/>
      <c r="E29" s="77">
        <v>5</v>
      </c>
      <c r="F29" s="22"/>
      <c r="G29" s="22">
        <v>3</v>
      </c>
      <c r="H29" s="22">
        <v>4</v>
      </c>
      <c r="I29" s="22">
        <v>4</v>
      </c>
      <c r="J29" s="22"/>
      <c r="K29" s="22">
        <v>9</v>
      </c>
      <c r="L29" s="22">
        <v>8</v>
      </c>
      <c r="M29" s="22">
        <v>8</v>
      </c>
      <c r="N29" s="22">
        <v>12</v>
      </c>
      <c r="O29" s="78"/>
      <c r="P29" s="25">
        <f t="shared" si="2"/>
        <v>54</v>
      </c>
    </row>
    <row r="30" spans="1:16" s="12" customFormat="1" x14ac:dyDescent="0.25">
      <c r="A30" s="166" t="s">
        <v>135</v>
      </c>
      <c r="B30" s="167" t="s">
        <v>136</v>
      </c>
      <c r="C30" s="22">
        <v>1</v>
      </c>
      <c r="D30" s="22"/>
      <c r="E30" s="77">
        <v>5</v>
      </c>
      <c r="F30" s="22">
        <v>5</v>
      </c>
      <c r="G30" s="22">
        <v>4</v>
      </c>
      <c r="H30" s="22"/>
      <c r="I30" s="22">
        <v>5</v>
      </c>
      <c r="J30" s="22"/>
      <c r="K30" s="22">
        <v>6</v>
      </c>
      <c r="L30" s="22"/>
      <c r="M30" s="22">
        <v>7</v>
      </c>
      <c r="N30" s="22">
        <v>11</v>
      </c>
      <c r="O30" s="78"/>
      <c r="P30" s="25">
        <f t="shared" si="2"/>
        <v>44</v>
      </c>
    </row>
    <row r="31" spans="1:16" s="12" customFormat="1" x14ac:dyDescent="0.25">
      <c r="A31" s="166" t="s">
        <v>141</v>
      </c>
      <c r="B31" s="167" t="s">
        <v>142</v>
      </c>
      <c r="C31" s="22">
        <v>4</v>
      </c>
      <c r="D31" s="22">
        <v>4</v>
      </c>
      <c r="E31" s="77">
        <v>5</v>
      </c>
      <c r="F31" s="22">
        <v>3</v>
      </c>
      <c r="G31" s="22"/>
      <c r="H31" s="22"/>
      <c r="I31" s="22">
        <v>5</v>
      </c>
      <c r="J31" s="22">
        <v>7</v>
      </c>
      <c r="K31" s="22">
        <v>8</v>
      </c>
      <c r="L31" s="22">
        <v>8</v>
      </c>
      <c r="M31" s="22"/>
      <c r="N31" s="22">
        <v>13</v>
      </c>
      <c r="O31" s="78"/>
      <c r="P31" s="25">
        <f t="shared" si="2"/>
        <v>57</v>
      </c>
    </row>
    <row r="32" spans="1:16" s="12" customFormat="1" x14ac:dyDescent="0.25">
      <c r="A32" s="166" t="s">
        <v>143</v>
      </c>
      <c r="B32" s="167" t="s">
        <v>144</v>
      </c>
      <c r="C32" s="22"/>
      <c r="D32" s="22">
        <v>4</v>
      </c>
      <c r="E32" s="77">
        <v>5</v>
      </c>
      <c r="F32" s="22">
        <v>5</v>
      </c>
      <c r="G32" s="22">
        <v>4</v>
      </c>
      <c r="H32" s="22"/>
      <c r="I32" s="22">
        <v>5</v>
      </c>
      <c r="J32" s="22"/>
      <c r="K32" s="22"/>
      <c r="L32" s="22">
        <v>9</v>
      </c>
      <c r="M32" s="22">
        <v>10</v>
      </c>
      <c r="N32" s="22">
        <v>13</v>
      </c>
      <c r="O32" s="78"/>
      <c r="P32" s="25">
        <f t="shared" si="2"/>
        <v>55</v>
      </c>
    </row>
    <row r="33" spans="1:16" s="12" customFormat="1" x14ac:dyDescent="0.25">
      <c r="A33" s="166" t="s">
        <v>147</v>
      </c>
      <c r="B33" s="167" t="s">
        <v>148</v>
      </c>
      <c r="C33" s="77">
        <v>4</v>
      </c>
      <c r="D33" s="22">
        <v>5</v>
      </c>
      <c r="E33" s="22">
        <v>4</v>
      </c>
      <c r="F33" s="22"/>
      <c r="G33" s="22">
        <v>4</v>
      </c>
      <c r="H33" s="22">
        <v>3</v>
      </c>
      <c r="I33" s="22"/>
      <c r="J33" s="22"/>
      <c r="K33" s="22"/>
      <c r="L33" s="22"/>
      <c r="M33" s="22"/>
      <c r="N33" s="22"/>
      <c r="O33" s="78"/>
      <c r="P33" s="25">
        <f t="shared" si="2"/>
        <v>20</v>
      </c>
    </row>
    <row r="34" spans="1:16" s="12" customFormat="1" x14ac:dyDescent="0.25">
      <c r="A34" s="166" t="s">
        <v>151</v>
      </c>
      <c r="B34" s="167" t="s">
        <v>152</v>
      </c>
      <c r="C34" s="22">
        <v>4</v>
      </c>
      <c r="D34" s="22">
        <v>4</v>
      </c>
      <c r="E34" s="77">
        <v>5</v>
      </c>
      <c r="F34" s="22"/>
      <c r="G34" s="22">
        <v>5</v>
      </c>
      <c r="H34" s="22"/>
      <c r="I34" s="22">
        <v>4</v>
      </c>
      <c r="J34" s="22">
        <v>7</v>
      </c>
      <c r="K34" s="22">
        <v>8</v>
      </c>
      <c r="L34" s="22">
        <v>8</v>
      </c>
      <c r="M34" s="22"/>
      <c r="N34" s="22">
        <v>13</v>
      </c>
      <c r="O34" s="78"/>
      <c r="P34" s="25">
        <f t="shared" si="2"/>
        <v>58</v>
      </c>
    </row>
    <row r="35" spans="1:16" s="12" customFormat="1" x14ac:dyDescent="0.25">
      <c r="A35" s="166" t="s">
        <v>155</v>
      </c>
      <c r="B35" s="167" t="s">
        <v>156</v>
      </c>
      <c r="C35" s="22">
        <v>4</v>
      </c>
      <c r="D35" s="22">
        <v>4</v>
      </c>
      <c r="E35" s="77">
        <v>5</v>
      </c>
      <c r="F35" s="22"/>
      <c r="G35" s="22">
        <v>3</v>
      </c>
      <c r="H35" s="22"/>
      <c r="I35" s="22">
        <v>4</v>
      </c>
      <c r="J35" s="22"/>
      <c r="K35" s="22"/>
      <c r="L35" s="22">
        <v>9</v>
      </c>
      <c r="M35" s="22">
        <v>10</v>
      </c>
      <c r="N35" s="22">
        <v>13</v>
      </c>
      <c r="O35" s="78"/>
      <c r="P35" s="25">
        <f t="shared" si="2"/>
        <v>52</v>
      </c>
    </row>
    <row r="36" spans="1:16" s="12" customFormat="1" x14ac:dyDescent="0.25">
      <c r="A36" s="166" t="s">
        <v>157</v>
      </c>
      <c r="B36" s="167" t="s">
        <v>158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78"/>
      <c r="P36" s="25">
        <f t="shared" si="2"/>
        <v>0</v>
      </c>
    </row>
    <row r="37" spans="1:16" s="12" customFormat="1" x14ac:dyDescent="0.25">
      <c r="A37" s="166" t="s">
        <v>159</v>
      </c>
      <c r="B37" s="167" t="s">
        <v>160</v>
      </c>
      <c r="C37" s="22">
        <v>4</v>
      </c>
      <c r="D37" s="22">
        <v>5</v>
      </c>
      <c r="E37" s="77">
        <v>5</v>
      </c>
      <c r="F37" s="22"/>
      <c r="G37" s="22">
        <v>5</v>
      </c>
      <c r="H37" s="22"/>
      <c r="I37" s="22">
        <v>5</v>
      </c>
      <c r="J37" s="22">
        <v>8</v>
      </c>
      <c r="K37" s="22"/>
      <c r="L37" s="22">
        <v>8</v>
      </c>
      <c r="M37" s="22">
        <v>9</v>
      </c>
      <c r="N37" s="22">
        <v>12</v>
      </c>
      <c r="O37" s="78"/>
      <c r="P37" s="25">
        <f t="shared" si="2"/>
        <v>61</v>
      </c>
    </row>
    <row r="38" spans="1:16" s="12" customFormat="1" x14ac:dyDescent="0.25">
      <c r="A38" s="166" t="s">
        <v>161</v>
      </c>
      <c r="B38" s="167" t="s">
        <v>162</v>
      </c>
      <c r="C38" s="22">
        <v>4</v>
      </c>
      <c r="D38" s="22">
        <v>5</v>
      </c>
      <c r="E38" s="77">
        <v>5</v>
      </c>
      <c r="F38" s="22">
        <v>5</v>
      </c>
      <c r="G38" s="22">
        <v>5</v>
      </c>
      <c r="H38" s="22"/>
      <c r="I38" s="22"/>
      <c r="J38" s="22"/>
      <c r="K38" s="22">
        <v>9</v>
      </c>
      <c r="L38" s="22">
        <v>8</v>
      </c>
      <c r="M38" s="22">
        <v>8</v>
      </c>
      <c r="N38" s="22">
        <v>12</v>
      </c>
      <c r="O38" s="78"/>
      <c r="P38" s="25">
        <f t="shared" si="2"/>
        <v>61</v>
      </c>
    </row>
    <row r="39" spans="1:16" s="12" customFormat="1" x14ac:dyDescent="0.25">
      <c r="A39" s="166" t="s">
        <v>163</v>
      </c>
      <c r="B39" s="167" t="s">
        <v>164</v>
      </c>
      <c r="C39" s="22">
        <v>4</v>
      </c>
      <c r="D39" s="22">
        <v>5</v>
      </c>
      <c r="E39" s="77"/>
      <c r="F39" s="22"/>
      <c r="G39" s="22">
        <v>4</v>
      </c>
      <c r="H39" s="22">
        <v>4</v>
      </c>
      <c r="I39" s="22">
        <v>4</v>
      </c>
      <c r="J39" s="22">
        <v>5</v>
      </c>
      <c r="K39" s="22"/>
      <c r="L39" s="22">
        <v>7</v>
      </c>
      <c r="M39" s="22"/>
      <c r="N39" s="22">
        <v>9</v>
      </c>
      <c r="O39" s="78"/>
      <c r="P39" s="25">
        <f t="shared" si="2"/>
        <v>42</v>
      </c>
    </row>
    <row r="40" spans="1:16" s="12" customFormat="1" x14ac:dyDescent="0.25">
      <c r="A40" s="166" t="s">
        <v>165</v>
      </c>
      <c r="B40" s="167" t="s">
        <v>166</v>
      </c>
      <c r="C40" s="22"/>
      <c r="D40" s="22">
        <v>4</v>
      </c>
      <c r="E40" s="77">
        <v>5</v>
      </c>
      <c r="F40" s="22">
        <v>5</v>
      </c>
      <c r="G40" s="22">
        <v>4</v>
      </c>
      <c r="H40" s="22"/>
      <c r="I40" s="22">
        <v>5</v>
      </c>
      <c r="J40" s="22"/>
      <c r="K40" s="22"/>
      <c r="L40" s="22">
        <v>9</v>
      </c>
      <c r="M40" s="22">
        <v>10</v>
      </c>
      <c r="N40" s="22">
        <v>13</v>
      </c>
      <c r="O40" s="78"/>
      <c r="P40" s="25">
        <f t="shared" si="2"/>
        <v>55</v>
      </c>
    </row>
    <row r="41" spans="1:16" s="12" customFormat="1" x14ac:dyDescent="0.25">
      <c r="A41" s="166" t="s">
        <v>167</v>
      </c>
      <c r="B41" s="167" t="s">
        <v>168</v>
      </c>
      <c r="C41" s="77">
        <v>4</v>
      </c>
      <c r="D41" s="22">
        <v>5</v>
      </c>
      <c r="E41" s="22">
        <v>4</v>
      </c>
      <c r="F41" s="22"/>
      <c r="G41" s="22">
        <v>4</v>
      </c>
      <c r="H41" s="22">
        <v>3</v>
      </c>
      <c r="I41" s="22"/>
      <c r="J41" s="22"/>
      <c r="K41" s="22"/>
      <c r="L41" s="22"/>
      <c r="M41" s="22"/>
      <c r="N41" s="22"/>
      <c r="O41" s="78"/>
      <c r="P41" s="25">
        <f t="shared" si="2"/>
        <v>20</v>
      </c>
    </row>
    <row r="42" spans="1:16" s="12" customFormat="1" x14ac:dyDescent="0.25">
      <c r="A42" s="166" t="s">
        <v>177</v>
      </c>
      <c r="B42" s="167" t="s">
        <v>178</v>
      </c>
      <c r="C42" s="22">
        <v>4</v>
      </c>
      <c r="D42" s="22"/>
      <c r="E42" s="77">
        <v>4</v>
      </c>
      <c r="F42" s="22"/>
      <c r="G42" s="22">
        <v>4</v>
      </c>
      <c r="H42" s="22">
        <v>4</v>
      </c>
      <c r="I42" s="22">
        <v>5</v>
      </c>
      <c r="J42" s="22"/>
      <c r="K42" s="22">
        <v>6</v>
      </c>
      <c r="L42" s="22"/>
      <c r="M42" s="22">
        <v>7</v>
      </c>
      <c r="N42" s="22">
        <v>11</v>
      </c>
      <c r="O42" s="78"/>
      <c r="P42" s="25">
        <f t="shared" si="2"/>
        <v>45</v>
      </c>
    </row>
    <row r="43" spans="1:16" s="12" customFormat="1" x14ac:dyDescent="0.25">
      <c r="A43" s="166" t="s">
        <v>179</v>
      </c>
      <c r="B43" s="167" t="s">
        <v>180</v>
      </c>
      <c r="C43" s="22">
        <v>4</v>
      </c>
      <c r="D43" s="22">
        <v>4</v>
      </c>
      <c r="E43" s="77">
        <v>5</v>
      </c>
      <c r="F43" s="22"/>
      <c r="G43" s="22">
        <v>5</v>
      </c>
      <c r="H43" s="22"/>
      <c r="I43" s="22">
        <v>4</v>
      </c>
      <c r="J43" s="22">
        <v>7</v>
      </c>
      <c r="K43" s="22">
        <v>8</v>
      </c>
      <c r="L43" s="22">
        <v>8</v>
      </c>
      <c r="M43" s="22"/>
      <c r="N43" s="22">
        <v>13</v>
      </c>
      <c r="O43" s="78"/>
      <c r="P43" s="25">
        <f t="shared" si="2"/>
        <v>58</v>
      </c>
    </row>
    <row r="44" spans="1:16" s="12" customFormat="1" x14ac:dyDescent="0.25">
      <c r="A44" s="166" t="s">
        <v>185</v>
      </c>
      <c r="B44" s="167" t="s">
        <v>186</v>
      </c>
      <c r="C44" s="22">
        <v>4</v>
      </c>
      <c r="D44" s="22">
        <v>4</v>
      </c>
      <c r="E44" s="77">
        <v>5</v>
      </c>
      <c r="F44" s="22"/>
      <c r="G44" s="22">
        <v>3</v>
      </c>
      <c r="H44" s="22"/>
      <c r="I44" s="22">
        <v>4</v>
      </c>
      <c r="J44" s="22"/>
      <c r="K44" s="22"/>
      <c r="L44" s="22">
        <v>9</v>
      </c>
      <c r="M44" s="22">
        <v>10</v>
      </c>
      <c r="N44" s="22">
        <v>13</v>
      </c>
      <c r="O44" s="78"/>
      <c r="P44" s="25">
        <f t="shared" si="2"/>
        <v>52</v>
      </c>
    </row>
    <row r="45" spans="1:16" s="12" customFormat="1" x14ac:dyDescent="0.25">
      <c r="A45" s="166" t="s">
        <v>187</v>
      </c>
      <c r="B45" s="167" t="s">
        <v>188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78"/>
      <c r="P45" s="25">
        <f t="shared" si="2"/>
        <v>0</v>
      </c>
    </row>
    <row r="46" spans="1:16" s="12" customFormat="1" x14ac:dyDescent="0.25">
      <c r="A46" s="166" t="s">
        <v>189</v>
      </c>
      <c r="B46" s="167" t="s">
        <v>190</v>
      </c>
      <c r="C46" s="22">
        <v>4</v>
      </c>
      <c r="D46" s="22">
        <v>5</v>
      </c>
      <c r="E46" s="77">
        <v>5</v>
      </c>
      <c r="F46" s="22"/>
      <c r="G46" s="22">
        <v>5</v>
      </c>
      <c r="H46" s="22"/>
      <c r="I46" s="22">
        <v>5</v>
      </c>
      <c r="J46" s="22">
        <v>8</v>
      </c>
      <c r="K46" s="22"/>
      <c r="L46" s="22">
        <v>8</v>
      </c>
      <c r="M46" s="22">
        <v>9</v>
      </c>
      <c r="N46" s="22">
        <v>12</v>
      </c>
      <c r="O46" s="78"/>
      <c r="P46" s="25">
        <f t="shared" si="2"/>
        <v>61</v>
      </c>
    </row>
    <row r="47" spans="1:16" s="12" customFormat="1" x14ac:dyDescent="0.25">
      <c r="A47" s="166" t="s">
        <v>191</v>
      </c>
      <c r="B47" s="167" t="s">
        <v>192</v>
      </c>
      <c r="C47" s="22">
        <v>4</v>
      </c>
      <c r="D47" s="22">
        <v>5</v>
      </c>
      <c r="E47" s="77">
        <v>5</v>
      </c>
      <c r="F47" s="22">
        <v>5</v>
      </c>
      <c r="G47" s="22">
        <v>5</v>
      </c>
      <c r="H47" s="22"/>
      <c r="I47" s="22"/>
      <c r="J47" s="22"/>
      <c r="K47" s="22">
        <v>9</v>
      </c>
      <c r="L47" s="22">
        <v>8</v>
      </c>
      <c r="M47" s="22">
        <v>8</v>
      </c>
      <c r="N47" s="22">
        <v>12</v>
      </c>
      <c r="O47" s="78"/>
      <c r="P47" s="25">
        <f t="shared" si="2"/>
        <v>61</v>
      </c>
    </row>
    <row r="48" spans="1:16" s="12" customFormat="1" x14ac:dyDescent="0.25">
      <c r="A48" s="166" t="s">
        <v>199</v>
      </c>
      <c r="B48" s="167" t="s">
        <v>200</v>
      </c>
      <c r="C48" s="22">
        <v>4</v>
      </c>
      <c r="D48" s="22">
        <v>5</v>
      </c>
      <c r="E48" s="77"/>
      <c r="F48" s="22"/>
      <c r="G48" s="22">
        <v>4</v>
      </c>
      <c r="H48" s="22">
        <v>4</v>
      </c>
      <c r="I48" s="22">
        <v>4</v>
      </c>
      <c r="J48" s="22">
        <v>5</v>
      </c>
      <c r="K48" s="22"/>
      <c r="L48" s="22">
        <v>7</v>
      </c>
      <c r="M48" s="22"/>
      <c r="N48" s="22">
        <v>9</v>
      </c>
      <c r="O48" s="78"/>
      <c r="P48" s="25">
        <f t="shared" si="2"/>
        <v>42</v>
      </c>
    </row>
    <row r="49" spans="1:16" s="12" customFormat="1" x14ac:dyDescent="0.25">
      <c r="A49" s="166" t="s">
        <v>201</v>
      </c>
      <c r="B49" s="167" t="s">
        <v>202</v>
      </c>
      <c r="C49" s="77">
        <v>4</v>
      </c>
      <c r="D49" s="22">
        <v>5</v>
      </c>
      <c r="E49" s="22">
        <v>4</v>
      </c>
      <c r="F49" s="22"/>
      <c r="G49" s="22">
        <v>4</v>
      </c>
      <c r="H49" s="22">
        <v>3</v>
      </c>
      <c r="I49" s="22"/>
      <c r="J49" s="22">
        <v>6</v>
      </c>
      <c r="K49" s="22"/>
      <c r="L49" s="22"/>
      <c r="M49" s="22">
        <v>8</v>
      </c>
      <c r="N49" s="22">
        <v>13</v>
      </c>
      <c r="O49" s="78"/>
      <c r="P49" s="25">
        <f t="shared" si="2"/>
        <v>47</v>
      </c>
    </row>
    <row r="50" spans="1:16" s="12" customFormat="1" x14ac:dyDescent="0.25">
      <c r="A50" s="166" t="s">
        <v>203</v>
      </c>
      <c r="B50" s="167" t="s">
        <v>204</v>
      </c>
      <c r="C50" s="22">
        <v>3</v>
      </c>
      <c r="D50" s="22">
        <v>3</v>
      </c>
      <c r="E50" s="22">
        <v>2</v>
      </c>
      <c r="F50" s="22">
        <v>1</v>
      </c>
      <c r="G50" s="22">
        <v>5</v>
      </c>
      <c r="H50" s="22">
        <v>3</v>
      </c>
      <c r="I50" s="22"/>
      <c r="J50" s="22">
        <v>7</v>
      </c>
      <c r="K50" s="22">
        <v>5</v>
      </c>
      <c r="L50" s="22">
        <v>7</v>
      </c>
      <c r="M50" s="22"/>
      <c r="N50" s="22">
        <v>12</v>
      </c>
      <c r="O50" s="78"/>
      <c r="P50" s="25">
        <f t="shared" si="2"/>
        <v>48</v>
      </c>
    </row>
    <row r="51" spans="1:16" s="12" customFormat="1" x14ac:dyDescent="0.25">
      <c r="A51" s="166" t="s">
        <v>205</v>
      </c>
      <c r="B51" s="167" t="s">
        <v>206</v>
      </c>
      <c r="C51" s="22">
        <v>5</v>
      </c>
      <c r="D51" s="22">
        <v>5</v>
      </c>
      <c r="E51" s="77">
        <v>5</v>
      </c>
      <c r="F51" s="22"/>
      <c r="G51" s="22">
        <v>4</v>
      </c>
      <c r="H51" s="22"/>
      <c r="I51" s="22">
        <v>5</v>
      </c>
      <c r="J51" s="22"/>
      <c r="K51" s="22">
        <v>6</v>
      </c>
      <c r="L51" s="22"/>
      <c r="M51" s="22">
        <v>7</v>
      </c>
      <c r="N51" s="22">
        <v>11</v>
      </c>
      <c r="O51" s="78"/>
      <c r="P51" s="25">
        <f t="shared" si="2"/>
        <v>48</v>
      </c>
    </row>
    <row r="52" spans="1:16" s="12" customFormat="1" x14ac:dyDescent="0.25">
      <c r="A52" s="166" t="s">
        <v>209</v>
      </c>
      <c r="B52" s="167" t="s">
        <v>210</v>
      </c>
      <c r="C52" s="77">
        <v>3</v>
      </c>
      <c r="D52" s="22">
        <v>5</v>
      </c>
      <c r="E52" s="22">
        <v>4</v>
      </c>
      <c r="F52" s="22"/>
      <c r="G52" s="22">
        <v>4</v>
      </c>
      <c r="H52" s="22">
        <v>3</v>
      </c>
      <c r="I52" s="22"/>
      <c r="J52" s="22">
        <v>7</v>
      </c>
      <c r="K52" s="22">
        <v>8</v>
      </c>
      <c r="L52" s="22">
        <v>8</v>
      </c>
      <c r="M52" s="22"/>
      <c r="N52" s="22">
        <v>13</v>
      </c>
      <c r="O52" s="78"/>
      <c r="P52" s="25">
        <f t="shared" si="2"/>
        <v>55</v>
      </c>
    </row>
    <row r="53" spans="1:16" s="12" customFormat="1" x14ac:dyDescent="0.25">
      <c r="A53" s="166" t="s">
        <v>213</v>
      </c>
      <c r="B53" s="167" t="s">
        <v>214</v>
      </c>
      <c r="C53" s="77">
        <v>1</v>
      </c>
      <c r="D53" s="22"/>
      <c r="E53" s="22">
        <v>3</v>
      </c>
      <c r="F53" s="22">
        <v>4</v>
      </c>
      <c r="G53" s="22">
        <v>4</v>
      </c>
      <c r="H53" s="22"/>
      <c r="I53" s="22"/>
      <c r="J53" s="22">
        <v>8</v>
      </c>
      <c r="K53" s="22"/>
      <c r="L53" s="22">
        <v>8</v>
      </c>
      <c r="M53" s="22">
        <v>9</v>
      </c>
      <c r="N53" s="22">
        <v>12</v>
      </c>
      <c r="O53" s="78"/>
      <c r="P53" s="25">
        <f t="shared" si="2"/>
        <v>49</v>
      </c>
    </row>
    <row r="54" spans="1:16" s="12" customFormat="1" x14ac:dyDescent="0.25">
      <c r="A54" s="166" t="s">
        <v>215</v>
      </c>
      <c r="B54" s="167" t="s">
        <v>216</v>
      </c>
      <c r="C54" s="22">
        <v>1</v>
      </c>
      <c r="D54" s="22"/>
      <c r="E54" s="77">
        <v>5</v>
      </c>
      <c r="F54" s="22"/>
      <c r="G54" s="22">
        <v>3</v>
      </c>
      <c r="H54" s="22">
        <v>4</v>
      </c>
      <c r="I54" s="22">
        <v>4</v>
      </c>
      <c r="J54" s="22"/>
      <c r="K54" s="22">
        <v>9</v>
      </c>
      <c r="L54" s="22">
        <v>8</v>
      </c>
      <c r="M54" s="22">
        <v>8</v>
      </c>
      <c r="N54" s="22">
        <v>12</v>
      </c>
      <c r="O54" s="78"/>
      <c r="P54" s="25">
        <f t="shared" si="2"/>
        <v>54</v>
      </c>
    </row>
    <row r="55" spans="1:16" s="12" customFormat="1" x14ac:dyDescent="0.25">
      <c r="A55" s="166" t="s">
        <v>225</v>
      </c>
      <c r="B55" s="167" t="s">
        <v>226</v>
      </c>
      <c r="C55" s="22">
        <v>1</v>
      </c>
      <c r="D55" s="22"/>
      <c r="E55" s="77">
        <v>5</v>
      </c>
      <c r="F55" s="22">
        <v>5</v>
      </c>
      <c r="G55" s="22">
        <v>4</v>
      </c>
      <c r="H55" s="22"/>
      <c r="I55" s="22">
        <v>5</v>
      </c>
      <c r="J55" s="22"/>
      <c r="K55" s="22">
        <v>6</v>
      </c>
      <c r="L55" s="22"/>
      <c r="M55" s="22">
        <v>7</v>
      </c>
      <c r="N55" s="22">
        <v>11</v>
      </c>
      <c r="O55" s="78"/>
      <c r="P55" s="25">
        <f t="shared" si="2"/>
        <v>44</v>
      </c>
    </row>
    <row r="56" spans="1:16" s="12" customFormat="1" x14ac:dyDescent="0.25">
      <c r="A56" s="166" t="s">
        <v>227</v>
      </c>
      <c r="B56" s="167" t="s">
        <v>228</v>
      </c>
      <c r="C56" s="22">
        <v>4</v>
      </c>
      <c r="D56" s="22">
        <v>4</v>
      </c>
      <c r="E56" s="77">
        <v>5</v>
      </c>
      <c r="F56" s="22">
        <v>3</v>
      </c>
      <c r="G56" s="22"/>
      <c r="H56" s="22"/>
      <c r="I56" s="22">
        <v>5</v>
      </c>
      <c r="J56" s="22">
        <v>7</v>
      </c>
      <c r="K56" s="22">
        <v>8</v>
      </c>
      <c r="L56" s="22">
        <v>8</v>
      </c>
      <c r="M56" s="22"/>
      <c r="N56" s="22">
        <v>13</v>
      </c>
      <c r="O56" s="78"/>
      <c r="P56" s="25">
        <f t="shared" si="2"/>
        <v>57</v>
      </c>
    </row>
    <row r="57" spans="1:16" s="12" customFormat="1" x14ac:dyDescent="0.25">
      <c r="A57" s="166" t="s">
        <v>229</v>
      </c>
      <c r="B57" s="167" t="s">
        <v>230</v>
      </c>
      <c r="C57" s="22"/>
      <c r="D57" s="22">
        <v>4</v>
      </c>
      <c r="E57" s="77">
        <v>5</v>
      </c>
      <c r="F57" s="22">
        <v>5</v>
      </c>
      <c r="G57" s="22">
        <v>4</v>
      </c>
      <c r="H57" s="22"/>
      <c r="I57" s="22">
        <v>5</v>
      </c>
      <c r="J57" s="22"/>
      <c r="K57" s="22"/>
      <c r="L57" s="22">
        <v>9</v>
      </c>
      <c r="M57" s="22">
        <v>10</v>
      </c>
      <c r="N57" s="22">
        <v>13</v>
      </c>
      <c r="O57" s="78"/>
      <c r="P57" s="25">
        <f t="shared" si="2"/>
        <v>55</v>
      </c>
    </row>
    <row r="58" spans="1:16" s="12" customFormat="1" x14ac:dyDescent="0.25">
      <c r="A58" s="166" t="s">
        <v>231</v>
      </c>
      <c r="B58" s="167" t="s">
        <v>232</v>
      </c>
      <c r="C58" s="77">
        <v>4</v>
      </c>
      <c r="D58" s="22">
        <v>5</v>
      </c>
      <c r="E58" s="22">
        <v>4</v>
      </c>
      <c r="F58" s="22"/>
      <c r="G58" s="22">
        <v>4</v>
      </c>
      <c r="H58" s="22">
        <v>3</v>
      </c>
      <c r="I58" s="22"/>
      <c r="J58" s="22"/>
      <c r="K58" s="22"/>
      <c r="L58" s="22"/>
      <c r="M58" s="22"/>
      <c r="N58" s="22"/>
      <c r="O58" s="78"/>
      <c r="P58" s="25">
        <f t="shared" si="2"/>
        <v>20</v>
      </c>
    </row>
    <row r="59" spans="1:16" s="12" customFormat="1" x14ac:dyDescent="0.25">
      <c r="A59" s="166" t="s">
        <v>239</v>
      </c>
      <c r="B59" s="167" t="s">
        <v>240</v>
      </c>
      <c r="C59" s="22">
        <v>4</v>
      </c>
      <c r="D59" s="22">
        <v>5</v>
      </c>
      <c r="E59" s="77"/>
      <c r="F59" s="22"/>
      <c r="G59" s="22">
        <v>4</v>
      </c>
      <c r="H59" s="22">
        <v>4</v>
      </c>
      <c r="I59" s="22">
        <v>4</v>
      </c>
      <c r="J59" s="22">
        <v>5</v>
      </c>
      <c r="K59" s="22"/>
      <c r="L59" s="22">
        <v>7</v>
      </c>
      <c r="M59" s="22"/>
      <c r="N59" s="22">
        <v>9</v>
      </c>
      <c r="O59" s="78"/>
      <c r="P59" s="25">
        <f t="shared" si="2"/>
        <v>42</v>
      </c>
    </row>
    <row r="60" spans="1:16" s="12" customFormat="1" x14ac:dyDescent="0.25">
      <c r="A60" s="166" t="s">
        <v>241</v>
      </c>
      <c r="B60" s="167" t="s">
        <v>242</v>
      </c>
      <c r="C60" s="77">
        <v>4</v>
      </c>
      <c r="D60" s="22">
        <v>5</v>
      </c>
      <c r="E60" s="22">
        <v>4</v>
      </c>
      <c r="F60" s="22"/>
      <c r="G60" s="22">
        <v>4</v>
      </c>
      <c r="H60" s="22">
        <v>3</v>
      </c>
      <c r="I60" s="22"/>
      <c r="J60" s="22">
        <v>6</v>
      </c>
      <c r="K60" s="22"/>
      <c r="L60" s="22"/>
      <c r="M60" s="22">
        <v>8</v>
      </c>
      <c r="N60" s="22">
        <v>13</v>
      </c>
      <c r="O60" s="78"/>
      <c r="P60" s="25">
        <f t="shared" si="2"/>
        <v>47</v>
      </c>
    </row>
    <row r="61" spans="1:16" s="12" customFormat="1" x14ac:dyDescent="0.25">
      <c r="A61" s="166" t="s">
        <v>245</v>
      </c>
      <c r="B61" s="167" t="s">
        <v>246</v>
      </c>
      <c r="C61" s="22">
        <v>3</v>
      </c>
      <c r="D61" s="22">
        <v>3</v>
      </c>
      <c r="E61" s="22">
        <v>2</v>
      </c>
      <c r="F61" s="22">
        <v>1</v>
      </c>
      <c r="G61" s="22">
        <v>5</v>
      </c>
      <c r="H61" s="22">
        <v>3</v>
      </c>
      <c r="I61" s="22"/>
      <c r="J61" s="22">
        <v>7</v>
      </c>
      <c r="K61" s="22">
        <v>5</v>
      </c>
      <c r="L61" s="22">
        <v>7</v>
      </c>
      <c r="M61" s="22"/>
      <c r="N61" s="22">
        <v>12</v>
      </c>
      <c r="O61" s="78"/>
      <c r="P61" s="25">
        <f t="shared" si="2"/>
        <v>48</v>
      </c>
    </row>
    <row r="62" spans="1:16" s="12" customFormat="1" x14ac:dyDescent="0.25">
      <c r="A62" s="166" t="s">
        <v>251</v>
      </c>
      <c r="B62" s="167" t="s">
        <v>252</v>
      </c>
      <c r="C62" s="22">
        <v>5</v>
      </c>
      <c r="D62" s="22">
        <v>5</v>
      </c>
      <c r="E62" s="77">
        <v>5</v>
      </c>
      <c r="F62" s="22"/>
      <c r="G62" s="22">
        <v>4</v>
      </c>
      <c r="H62" s="22"/>
      <c r="I62" s="22">
        <v>5</v>
      </c>
      <c r="J62" s="22"/>
      <c r="K62" s="22">
        <v>6</v>
      </c>
      <c r="L62" s="22"/>
      <c r="M62" s="22">
        <v>7</v>
      </c>
      <c r="N62" s="22">
        <v>11</v>
      </c>
      <c r="O62" s="78"/>
      <c r="P62" s="25">
        <f t="shared" si="2"/>
        <v>48</v>
      </c>
    </row>
    <row r="63" spans="1:16" s="12" customFormat="1" x14ac:dyDescent="0.25">
      <c r="A63" s="166" t="s">
        <v>257</v>
      </c>
      <c r="B63" s="167" t="s">
        <v>258</v>
      </c>
      <c r="C63" s="77">
        <v>3</v>
      </c>
      <c r="D63" s="22">
        <v>5</v>
      </c>
      <c r="E63" s="22">
        <v>4</v>
      </c>
      <c r="F63" s="22"/>
      <c r="G63" s="22">
        <v>4</v>
      </c>
      <c r="H63" s="22">
        <v>3</v>
      </c>
      <c r="I63" s="22"/>
      <c r="J63" s="22">
        <v>7</v>
      </c>
      <c r="K63" s="22">
        <v>8</v>
      </c>
      <c r="L63" s="22">
        <v>8</v>
      </c>
      <c r="M63" s="22"/>
      <c r="N63" s="22">
        <v>13</v>
      </c>
      <c r="O63" s="78"/>
      <c r="P63" s="25">
        <f t="shared" si="2"/>
        <v>55</v>
      </c>
    </row>
    <row r="64" spans="1:16" s="12" customFormat="1" x14ac:dyDescent="0.25">
      <c r="A64" s="166" t="s">
        <v>259</v>
      </c>
      <c r="B64" s="167" t="s">
        <v>260</v>
      </c>
      <c r="C64" s="77">
        <v>1</v>
      </c>
      <c r="D64" s="22"/>
      <c r="E64" s="22">
        <v>3</v>
      </c>
      <c r="F64" s="22">
        <v>4</v>
      </c>
      <c r="G64" s="22">
        <v>4</v>
      </c>
      <c r="H64" s="22"/>
      <c r="I64" s="22"/>
      <c r="J64" s="22">
        <v>8</v>
      </c>
      <c r="K64" s="22"/>
      <c r="L64" s="22">
        <v>8</v>
      </c>
      <c r="M64" s="22">
        <v>9</v>
      </c>
      <c r="N64" s="22">
        <v>12</v>
      </c>
      <c r="O64" s="78"/>
      <c r="P64" s="25">
        <f t="shared" si="2"/>
        <v>49</v>
      </c>
    </row>
    <row r="65" spans="1:16" s="12" customFormat="1" x14ac:dyDescent="0.25">
      <c r="A65" s="166" t="s">
        <v>263</v>
      </c>
      <c r="B65" s="167" t="s">
        <v>264</v>
      </c>
      <c r="C65" s="22">
        <v>1</v>
      </c>
      <c r="D65" s="22"/>
      <c r="E65" s="77">
        <v>5</v>
      </c>
      <c r="F65" s="22"/>
      <c r="G65" s="22">
        <v>3</v>
      </c>
      <c r="H65" s="22">
        <v>4</v>
      </c>
      <c r="I65" s="22">
        <v>4</v>
      </c>
      <c r="J65" s="22"/>
      <c r="K65" s="22">
        <v>9</v>
      </c>
      <c r="L65" s="22">
        <v>8</v>
      </c>
      <c r="M65" s="22">
        <v>8</v>
      </c>
      <c r="N65" s="22">
        <v>12</v>
      </c>
      <c r="O65" s="78"/>
      <c r="P65" s="25">
        <f t="shared" si="2"/>
        <v>54</v>
      </c>
    </row>
    <row r="66" spans="1:16" s="12" customFormat="1" x14ac:dyDescent="0.25">
      <c r="A66" s="166" t="s">
        <v>265</v>
      </c>
      <c r="B66" s="167" t="s">
        <v>266</v>
      </c>
      <c r="C66" s="22">
        <v>1</v>
      </c>
      <c r="D66" s="22"/>
      <c r="E66" s="77">
        <v>5</v>
      </c>
      <c r="F66" s="22">
        <v>5</v>
      </c>
      <c r="G66" s="22">
        <v>4</v>
      </c>
      <c r="H66" s="22"/>
      <c r="I66" s="22">
        <v>5</v>
      </c>
      <c r="J66" s="22"/>
      <c r="K66" s="22">
        <v>6</v>
      </c>
      <c r="L66" s="22"/>
      <c r="M66" s="22">
        <v>7</v>
      </c>
      <c r="N66" s="22">
        <v>11</v>
      </c>
      <c r="O66" s="78"/>
      <c r="P66" s="25">
        <f t="shared" si="2"/>
        <v>44</v>
      </c>
    </row>
    <row r="67" spans="1:16" s="12" customFormat="1" x14ac:dyDescent="0.25">
      <c r="A67" s="166" t="s">
        <v>273</v>
      </c>
      <c r="B67" s="167" t="s">
        <v>274</v>
      </c>
      <c r="C67" s="22">
        <v>4</v>
      </c>
      <c r="D67" s="22">
        <v>4</v>
      </c>
      <c r="E67" s="77">
        <v>5</v>
      </c>
      <c r="F67" s="22">
        <v>3</v>
      </c>
      <c r="G67" s="22"/>
      <c r="H67" s="22"/>
      <c r="I67" s="22">
        <v>5</v>
      </c>
      <c r="J67" s="22">
        <v>7</v>
      </c>
      <c r="K67" s="22">
        <v>8</v>
      </c>
      <c r="L67" s="22">
        <v>8</v>
      </c>
      <c r="M67" s="22"/>
      <c r="N67" s="22">
        <v>13</v>
      </c>
      <c r="O67" s="78"/>
      <c r="P67" s="25">
        <f t="shared" si="2"/>
        <v>57</v>
      </c>
    </row>
    <row r="68" spans="1:16" s="12" customFormat="1" x14ac:dyDescent="0.25">
      <c r="A68" s="166" t="s">
        <v>279</v>
      </c>
      <c r="B68" s="167" t="s">
        <v>280</v>
      </c>
      <c r="C68" s="22">
        <v>4</v>
      </c>
      <c r="D68" s="22">
        <v>5</v>
      </c>
      <c r="E68" s="77"/>
      <c r="F68" s="22"/>
      <c r="G68" s="22">
        <v>4</v>
      </c>
      <c r="H68" s="22">
        <v>4</v>
      </c>
      <c r="I68" s="22">
        <v>4</v>
      </c>
      <c r="J68" s="22">
        <v>5</v>
      </c>
      <c r="K68" s="22"/>
      <c r="L68" s="22">
        <v>7</v>
      </c>
      <c r="M68" s="22"/>
      <c r="N68" s="22">
        <v>9</v>
      </c>
      <c r="O68" s="78"/>
      <c r="P68" s="25">
        <f t="shared" si="2"/>
        <v>42</v>
      </c>
    </row>
    <row r="69" spans="1:16" s="12" customFormat="1" x14ac:dyDescent="0.25">
      <c r="A69" s="166" t="s">
        <v>287</v>
      </c>
      <c r="B69" s="167" t="s">
        <v>288</v>
      </c>
      <c r="C69" s="77">
        <v>4</v>
      </c>
      <c r="D69" s="22">
        <v>5</v>
      </c>
      <c r="E69" s="22">
        <v>4</v>
      </c>
      <c r="F69" s="22"/>
      <c r="G69" s="22">
        <v>4</v>
      </c>
      <c r="H69" s="22">
        <v>3</v>
      </c>
      <c r="I69" s="22"/>
      <c r="J69" s="22">
        <v>6</v>
      </c>
      <c r="K69" s="22"/>
      <c r="L69" s="22"/>
      <c r="M69" s="22">
        <v>8</v>
      </c>
      <c r="N69" s="22">
        <v>13</v>
      </c>
      <c r="O69" s="78"/>
      <c r="P69" s="25">
        <f t="shared" si="2"/>
        <v>47</v>
      </c>
    </row>
    <row r="70" spans="1:16" s="12" customFormat="1" x14ac:dyDescent="0.25">
      <c r="A70" s="166" t="s">
        <v>291</v>
      </c>
      <c r="B70" s="167" t="s">
        <v>292</v>
      </c>
      <c r="C70" s="22">
        <v>3</v>
      </c>
      <c r="D70" s="22">
        <v>3</v>
      </c>
      <c r="E70" s="22">
        <v>2</v>
      </c>
      <c r="F70" s="22">
        <v>1</v>
      </c>
      <c r="G70" s="22">
        <v>5</v>
      </c>
      <c r="H70" s="22">
        <v>3</v>
      </c>
      <c r="I70" s="22"/>
      <c r="J70" s="22">
        <v>7</v>
      </c>
      <c r="K70" s="22">
        <v>5</v>
      </c>
      <c r="L70" s="22">
        <v>7</v>
      </c>
      <c r="M70" s="22"/>
      <c r="N70" s="22">
        <v>12</v>
      </c>
      <c r="O70" s="78"/>
      <c r="P70" s="25">
        <f t="shared" si="2"/>
        <v>48</v>
      </c>
    </row>
    <row r="71" spans="1:16" s="12" customFormat="1" x14ac:dyDescent="0.25">
      <c r="A71" s="166" t="s">
        <v>293</v>
      </c>
      <c r="B71" s="167" t="s">
        <v>294</v>
      </c>
      <c r="C71" s="22">
        <v>5</v>
      </c>
      <c r="D71" s="22">
        <v>5</v>
      </c>
      <c r="E71" s="77">
        <v>5</v>
      </c>
      <c r="F71" s="22"/>
      <c r="G71" s="22">
        <v>4</v>
      </c>
      <c r="H71" s="22"/>
      <c r="I71" s="22">
        <v>5</v>
      </c>
      <c r="J71" s="22"/>
      <c r="K71" s="22">
        <v>6</v>
      </c>
      <c r="L71" s="22"/>
      <c r="M71" s="22">
        <v>7</v>
      </c>
      <c r="N71" s="22">
        <v>11</v>
      </c>
      <c r="O71" s="78"/>
      <c r="P71" s="25">
        <f t="shared" si="2"/>
        <v>48</v>
      </c>
    </row>
    <row r="72" spans="1:16" s="12" customFormat="1" x14ac:dyDescent="0.25">
      <c r="A72" s="166" t="s">
        <v>295</v>
      </c>
      <c r="B72" s="167" t="s">
        <v>296</v>
      </c>
      <c r="C72" s="77">
        <v>3</v>
      </c>
      <c r="D72" s="22">
        <v>5</v>
      </c>
      <c r="E72" s="22">
        <v>4</v>
      </c>
      <c r="F72" s="22"/>
      <c r="G72" s="22">
        <v>4</v>
      </c>
      <c r="H72" s="22">
        <v>3</v>
      </c>
      <c r="I72" s="22"/>
      <c r="J72" s="22">
        <v>7</v>
      </c>
      <c r="K72" s="22">
        <v>8</v>
      </c>
      <c r="L72" s="22">
        <v>8</v>
      </c>
      <c r="M72" s="22"/>
      <c r="N72" s="22">
        <v>13</v>
      </c>
      <c r="O72" s="78"/>
      <c r="P72" s="25">
        <f t="shared" si="2"/>
        <v>55</v>
      </c>
    </row>
    <row r="73" spans="1:16" s="12" customFormat="1" x14ac:dyDescent="0.25">
      <c r="A73" s="166" t="s">
        <v>297</v>
      </c>
      <c r="B73" s="167" t="s">
        <v>298</v>
      </c>
      <c r="C73" s="77">
        <v>1</v>
      </c>
      <c r="D73" s="22"/>
      <c r="E73" s="22">
        <v>3</v>
      </c>
      <c r="F73" s="22">
        <v>4</v>
      </c>
      <c r="G73" s="22">
        <v>4</v>
      </c>
      <c r="H73" s="22"/>
      <c r="I73" s="22"/>
      <c r="J73" s="22">
        <v>8</v>
      </c>
      <c r="K73" s="22"/>
      <c r="L73" s="22">
        <v>8</v>
      </c>
      <c r="M73" s="22">
        <v>9</v>
      </c>
      <c r="N73" s="22">
        <v>12</v>
      </c>
      <c r="O73" s="78"/>
      <c r="P73" s="25">
        <f t="shared" si="2"/>
        <v>49</v>
      </c>
    </row>
    <row r="74" spans="1:16" s="12" customFormat="1" x14ac:dyDescent="0.25">
      <c r="A74" s="166" t="s">
        <v>299</v>
      </c>
      <c r="B74" s="167" t="s">
        <v>300</v>
      </c>
      <c r="C74" s="22">
        <v>1</v>
      </c>
      <c r="D74" s="22"/>
      <c r="E74" s="77">
        <v>5</v>
      </c>
      <c r="F74" s="22"/>
      <c r="G74" s="22">
        <v>3</v>
      </c>
      <c r="H74" s="22">
        <v>4</v>
      </c>
      <c r="I74" s="22">
        <v>4</v>
      </c>
      <c r="J74" s="22"/>
      <c r="K74" s="22">
        <v>9</v>
      </c>
      <c r="L74" s="22">
        <v>8</v>
      </c>
      <c r="M74" s="22">
        <v>8</v>
      </c>
      <c r="N74" s="22">
        <v>12</v>
      </c>
      <c r="O74" s="78"/>
      <c r="P74" s="25">
        <f t="shared" si="2"/>
        <v>54</v>
      </c>
    </row>
    <row r="75" spans="1:16" s="12" customFormat="1" x14ac:dyDescent="0.25">
      <c r="A75" s="166" t="s">
        <v>305</v>
      </c>
      <c r="B75" s="167" t="s">
        <v>306</v>
      </c>
      <c r="C75" s="22">
        <v>1</v>
      </c>
      <c r="D75" s="22"/>
      <c r="E75" s="77">
        <v>5</v>
      </c>
      <c r="F75" s="22">
        <v>5</v>
      </c>
      <c r="G75" s="22">
        <v>4</v>
      </c>
      <c r="H75" s="22"/>
      <c r="I75" s="22">
        <v>5</v>
      </c>
      <c r="J75" s="22"/>
      <c r="K75" s="22">
        <v>6</v>
      </c>
      <c r="L75" s="22"/>
      <c r="M75" s="22">
        <v>7</v>
      </c>
      <c r="N75" s="22">
        <v>11</v>
      </c>
      <c r="O75" s="78"/>
      <c r="P75" s="25">
        <f t="shared" si="2"/>
        <v>44</v>
      </c>
    </row>
    <row r="76" spans="1:16" s="12" customFormat="1" x14ac:dyDescent="0.25">
      <c r="A76" s="166" t="s">
        <v>311</v>
      </c>
      <c r="B76" s="167" t="s">
        <v>312</v>
      </c>
      <c r="C76" s="22">
        <v>4</v>
      </c>
      <c r="D76" s="22">
        <v>4</v>
      </c>
      <c r="E76" s="77">
        <v>5</v>
      </c>
      <c r="F76" s="22">
        <v>3</v>
      </c>
      <c r="G76" s="22"/>
      <c r="H76" s="22"/>
      <c r="I76" s="22">
        <v>5</v>
      </c>
      <c r="J76" s="22">
        <v>7</v>
      </c>
      <c r="K76" s="22">
        <v>8</v>
      </c>
      <c r="L76" s="22">
        <v>8</v>
      </c>
      <c r="M76" s="22"/>
      <c r="N76" s="22">
        <v>13</v>
      </c>
      <c r="O76" s="78"/>
      <c r="P76" s="25">
        <f t="shared" si="2"/>
        <v>57</v>
      </c>
    </row>
    <row r="77" spans="1:16" s="12" customFormat="1" x14ac:dyDescent="0.25">
      <c r="A77" s="166" t="s">
        <v>313</v>
      </c>
      <c r="B77" s="167" t="s">
        <v>314</v>
      </c>
      <c r="C77" s="22">
        <v>1</v>
      </c>
      <c r="D77" s="22"/>
      <c r="E77" s="77">
        <v>5</v>
      </c>
      <c r="F77" s="22">
        <v>5</v>
      </c>
      <c r="G77" s="22">
        <v>4</v>
      </c>
      <c r="H77" s="22"/>
      <c r="I77" s="22">
        <v>5</v>
      </c>
      <c r="J77" s="22"/>
      <c r="K77" s="22">
        <v>6</v>
      </c>
      <c r="L77" s="22"/>
      <c r="M77" s="22">
        <v>7</v>
      </c>
      <c r="N77" s="22">
        <v>11</v>
      </c>
      <c r="O77" s="78"/>
      <c r="P77" s="25">
        <f t="shared" si="2"/>
        <v>44</v>
      </c>
    </row>
    <row r="78" spans="1:16" s="12" customFormat="1" x14ac:dyDescent="0.25">
      <c r="A78" s="166" t="s">
        <v>319</v>
      </c>
      <c r="B78" s="167" t="s">
        <v>320</v>
      </c>
      <c r="C78" s="77">
        <v>3</v>
      </c>
      <c r="D78" s="22"/>
      <c r="E78" s="22"/>
      <c r="F78" s="22"/>
      <c r="G78" s="22">
        <v>1</v>
      </c>
      <c r="H78" s="22"/>
      <c r="I78" s="22"/>
      <c r="J78" s="22"/>
      <c r="K78" s="22">
        <v>6</v>
      </c>
      <c r="L78" s="22"/>
      <c r="M78" s="22">
        <v>7</v>
      </c>
      <c r="N78" s="22">
        <v>11</v>
      </c>
      <c r="O78" s="78"/>
      <c r="P78" s="25">
        <f t="shared" si="2"/>
        <v>28</v>
      </c>
    </row>
    <row r="79" spans="1:16" s="12" customFormat="1" x14ac:dyDescent="0.25">
      <c r="A79" s="166" t="s">
        <v>323</v>
      </c>
      <c r="B79" s="167" t="s">
        <v>324</v>
      </c>
      <c r="C79" s="22">
        <v>5</v>
      </c>
      <c r="D79" s="22">
        <v>5</v>
      </c>
      <c r="E79" s="22"/>
      <c r="F79" s="22">
        <v>4</v>
      </c>
      <c r="G79" s="22">
        <v>4</v>
      </c>
      <c r="H79" s="22">
        <v>2</v>
      </c>
      <c r="I79" s="22"/>
      <c r="J79" s="22">
        <v>7</v>
      </c>
      <c r="K79" s="22">
        <v>8</v>
      </c>
      <c r="L79" s="22">
        <v>8</v>
      </c>
      <c r="M79" s="22"/>
      <c r="N79" s="22">
        <v>13</v>
      </c>
      <c r="O79" s="78"/>
      <c r="P79" s="25">
        <f t="shared" si="2"/>
        <v>56</v>
      </c>
    </row>
    <row r="80" spans="1:16" s="12" customFormat="1" x14ac:dyDescent="0.25">
      <c r="A80" s="166" t="s">
        <v>329</v>
      </c>
      <c r="B80" s="167" t="s">
        <v>330</v>
      </c>
      <c r="C80" s="77">
        <v>3</v>
      </c>
      <c r="D80" s="22"/>
      <c r="E80" s="22">
        <v>3</v>
      </c>
      <c r="F80" s="22">
        <v>4</v>
      </c>
      <c r="G80" s="22">
        <v>4</v>
      </c>
      <c r="H80" s="22"/>
      <c r="I80" s="22"/>
      <c r="J80" s="22"/>
      <c r="K80" s="22"/>
      <c r="L80" s="22">
        <v>9</v>
      </c>
      <c r="M80" s="22">
        <v>10</v>
      </c>
      <c r="N80" s="22">
        <v>13</v>
      </c>
      <c r="O80" s="78"/>
      <c r="P80" s="25">
        <f t="shared" si="2"/>
        <v>46</v>
      </c>
    </row>
    <row r="81" spans="1:16" s="12" customFormat="1" x14ac:dyDescent="0.25">
      <c r="A81" s="166" t="s">
        <v>331</v>
      </c>
      <c r="B81" s="167" t="s">
        <v>332</v>
      </c>
      <c r="C81" s="22">
        <v>2</v>
      </c>
      <c r="D81" s="22"/>
      <c r="E81" s="77">
        <v>4</v>
      </c>
      <c r="F81" s="22">
        <v>4</v>
      </c>
      <c r="G81" s="22">
        <v>3</v>
      </c>
      <c r="H81" s="22"/>
      <c r="I81" s="22">
        <v>2</v>
      </c>
      <c r="J81" s="22"/>
      <c r="K81" s="22"/>
      <c r="L81" s="22"/>
      <c r="M81" s="22"/>
      <c r="N81" s="22"/>
      <c r="O81" s="78"/>
      <c r="P81" s="25">
        <f t="shared" si="1"/>
        <v>15</v>
      </c>
    </row>
    <row r="82" spans="1:16" s="12" customFormat="1" x14ac:dyDescent="0.25">
      <c r="A82" s="166" t="s">
        <v>333</v>
      </c>
      <c r="B82" s="167" t="s">
        <v>334</v>
      </c>
      <c r="C82" s="22">
        <v>4</v>
      </c>
      <c r="D82" s="22"/>
      <c r="E82" s="77">
        <v>5</v>
      </c>
      <c r="F82" s="22"/>
      <c r="G82" s="22"/>
      <c r="H82" s="22"/>
      <c r="I82" s="22">
        <v>4</v>
      </c>
      <c r="J82" s="22">
        <v>8</v>
      </c>
      <c r="K82" s="22"/>
      <c r="L82" s="22">
        <v>8</v>
      </c>
      <c r="M82" s="22">
        <v>9</v>
      </c>
      <c r="N82" s="22">
        <v>12</v>
      </c>
      <c r="O82" s="78"/>
      <c r="P82" s="25">
        <f t="shared" ref="P82:P93" si="3">SUM(C82:O82)</f>
        <v>50</v>
      </c>
    </row>
    <row r="83" spans="1:16" s="12" customFormat="1" x14ac:dyDescent="0.25">
      <c r="A83" s="166" t="s">
        <v>335</v>
      </c>
      <c r="B83" s="167" t="s">
        <v>336</v>
      </c>
      <c r="C83" s="22">
        <v>5</v>
      </c>
      <c r="D83" s="22">
        <v>4</v>
      </c>
      <c r="E83" s="77">
        <v>5</v>
      </c>
      <c r="F83" s="22">
        <v>5</v>
      </c>
      <c r="G83" s="22">
        <v>4</v>
      </c>
      <c r="H83" s="22"/>
      <c r="I83" s="22"/>
      <c r="J83" s="22"/>
      <c r="K83" s="22">
        <v>9</v>
      </c>
      <c r="L83" s="22">
        <v>8</v>
      </c>
      <c r="M83" s="22">
        <v>8</v>
      </c>
      <c r="N83" s="22">
        <v>12</v>
      </c>
      <c r="O83" s="78"/>
      <c r="P83" s="25">
        <f t="shared" si="3"/>
        <v>60</v>
      </c>
    </row>
    <row r="84" spans="1:16" s="12" customFormat="1" x14ac:dyDescent="0.25">
      <c r="A84" s="166" t="s">
        <v>337</v>
      </c>
      <c r="B84" s="167" t="s">
        <v>338</v>
      </c>
      <c r="C84" s="22">
        <v>4</v>
      </c>
      <c r="D84" s="22">
        <v>4</v>
      </c>
      <c r="E84" s="77">
        <v>5</v>
      </c>
      <c r="F84" s="22">
        <v>4</v>
      </c>
      <c r="G84" s="22">
        <v>5</v>
      </c>
      <c r="H84" s="22"/>
      <c r="I84" s="22"/>
      <c r="J84" s="22">
        <v>7</v>
      </c>
      <c r="K84" s="22">
        <v>5</v>
      </c>
      <c r="L84" s="22">
        <v>7</v>
      </c>
      <c r="M84" s="22"/>
      <c r="N84" s="22">
        <v>12</v>
      </c>
      <c r="O84" s="78"/>
      <c r="P84" s="25">
        <f t="shared" si="3"/>
        <v>53</v>
      </c>
    </row>
    <row r="85" spans="1:16" s="12" customFormat="1" x14ac:dyDescent="0.25">
      <c r="A85" s="166" t="s">
        <v>339</v>
      </c>
      <c r="B85" s="167" t="s">
        <v>340</v>
      </c>
      <c r="C85" s="22">
        <v>4</v>
      </c>
      <c r="D85" s="22"/>
      <c r="E85" s="77">
        <v>4</v>
      </c>
      <c r="F85" s="22"/>
      <c r="G85" s="22">
        <v>4</v>
      </c>
      <c r="H85" s="22">
        <v>4</v>
      </c>
      <c r="I85" s="22">
        <v>2</v>
      </c>
      <c r="J85" s="22"/>
      <c r="K85" s="22">
        <v>6</v>
      </c>
      <c r="L85" s="22"/>
      <c r="M85" s="22">
        <v>7</v>
      </c>
      <c r="N85" s="22">
        <v>11</v>
      </c>
      <c r="O85" s="78"/>
      <c r="P85" s="25">
        <f t="shared" si="3"/>
        <v>42</v>
      </c>
    </row>
    <row r="86" spans="1:16" s="12" customFormat="1" x14ac:dyDescent="0.25">
      <c r="A86" s="166" t="s">
        <v>341</v>
      </c>
      <c r="B86" s="167" t="s">
        <v>342</v>
      </c>
      <c r="C86" s="22">
        <v>5</v>
      </c>
      <c r="D86" s="22">
        <v>4</v>
      </c>
      <c r="E86" s="77">
        <v>5</v>
      </c>
      <c r="F86" s="22"/>
      <c r="G86" s="22">
        <v>5</v>
      </c>
      <c r="H86" s="22"/>
      <c r="I86" s="22">
        <v>4</v>
      </c>
      <c r="J86" s="22">
        <v>7</v>
      </c>
      <c r="K86" s="22">
        <v>8</v>
      </c>
      <c r="L86" s="22">
        <v>8</v>
      </c>
      <c r="M86" s="22"/>
      <c r="N86" s="22">
        <v>13</v>
      </c>
      <c r="O86" s="78"/>
      <c r="P86" s="25">
        <f t="shared" si="3"/>
        <v>59</v>
      </c>
    </row>
    <row r="87" spans="1:16" s="12" customFormat="1" x14ac:dyDescent="0.25">
      <c r="A87" s="166" t="s">
        <v>343</v>
      </c>
      <c r="B87" s="167" t="s">
        <v>344</v>
      </c>
      <c r="C87" s="22">
        <v>5</v>
      </c>
      <c r="D87" s="22">
        <v>5</v>
      </c>
      <c r="E87" s="77">
        <v>5</v>
      </c>
      <c r="F87" s="22"/>
      <c r="G87" s="22">
        <v>4</v>
      </c>
      <c r="H87" s="22"/>
      <c r="I87" s="22">
        <v>5</v>
      </c>
      <c r="J87" s="22"/>
      <c r="K87" s="22">
        <v>6</v>
      </c>
      <c r="L87" s="22"/>
      <c r="M87" s="22">
        <v>7</v>
      </c>
      <c r="N87" s="22">
        <v>11</v>
      </c>
      <c r="O87" s="78"/>
      <c r="P87" s="25">
        <f t="shared" si="3"/>
        <v>48</v>
      </c>
    </row>
    <row r="88" spans="1:16" s="12" customFormat="1" x14ac:dyDescent="0.25">
      <c r="A88" s="166" t="s">
        <v>345</v>
      </c>
      <c r="B88" s="167" t="s">
        <v>346</v>
      </c>
      <c r="C88" s="77">
        <v>3</v>
      </c>
      <c r="D88" s="22">
        <v>5</v>
      </c>
      <c r="E88" s="22">
        <v>4</v>
      </c>
      <c r="F88" s="22"/>
      <c r="G88" s="22">
        <v>4</v>
      </c>
      <c r="H88" s="22">
        <v>3</v>
      </c>
      <c r="I88" s="22"/>
      <c r="J88" s="22">
        <v>7</v>
      </c>
      <c r="K88" s="22">
        <v>8</v>
      </c>
      <c r="L88" s="22">
        <v>8</v>
      </c>
      <c r="M88" s="22"/>
      <c r="N88" s="22">
        <v>13</v>
      </c>
      <c r="O88" s="78"/>
      <c r="P88" s="25">
        <f t="shared" si="3"/>
        <v>55</v>
      </c>
    </row>
    <row r="89" spans="1:16" s="12" customFormat="1" x14ac:dyDescent="0.25">
      <c r="A89" s="166" t="s">
        <v>347</v>
      </c>
      <c r="B89" s="167" t="s">
        <v>348</v>
      </c>
      <c r="C89" s="77">
        <v>1</v>
      </c>
      <c r="D89" s="22"/>
      <c r="E89" s="22">
        <v>3</v>
      </c>
      <c r="F89" s="22">
        <v>4</v>
      </c>
      <c r="G89" s="22">
        <v>4</v>
      </c>
      <c r="H89" s="22"/>
      <c r="I89" s="22"/>
      <c r="J89" s="22">
        <v>8</v>
      </c>
      <c r="K89" s="22"/>
      <c r="L89" s="22">
        <v>8</v>
      </c>
      <c r="M89" s="22">
        <v>9</v>
      </c>
      <c r="N89" s="22">
        <v>12</v>
      </c>
      <c r="O89" s="78"/>
      <c r="P89" s="25">
        <f t="shared" si="3"/>
        <v>49</v>
      </c>
    </row>
    <row r="90" spans="1:16" s="12" customFormat="1" x14ac:dyDescent="0.25">
      <c r="A90" s="166" t="s">
        <v>349</v>
      </c>
      <c r="B90" s="167" t="s">
        <v>350</v>
      </c>
      <c r="C90" s="22">
        <v>1</v>
      </c>
      <c r="D90" s="22"/>
      <c r="E90" s="77">
        <v>5</v>
      </c>
      <c r="F90" s="22"/>
      <c r="G90" s="22">
        <v>3</v>
      </c>
      <c r="H90" s="22">
        <v>4</v>
      </c>
      <c r="I90" s="22">
        <v>4</v>
      </c>
      <c r="J90" s="22"/>
      <c r="K90" s="22">
        <v>9</v>
      </c>
      <c r="L90" s="22">
        <v>8</v>
      </c>
      <c r="M90" s="22">
        <v>8</v>
      </c>
      <c r="N90" s="22">
        <v>12</v>
      </c>
      <c r="O90" s="78"/>
      <c r="P90" s="25">
        <f t="shared" si="3"/>
        <v>54</v>
      </c>
    </row>
    <row r="91" spans="1:16" s="12" customFormat="1" x14ac:dyDescent="0.25">
      <c r="A91" s="166" t="s">
        <v>351</v>
      </c>
      <c r="B91" s="167" t="s">
        <v>352</v>
      </c>
      <c r="C91" s="22">
        <v>1</v>
      </c>
      <c r="D91" s="22"/>
      <c r="E91" s="77">
        <v>5</v>
      </c>
      <c r="F91" s="22">
        <v>5</v>
      </c>
      <c r="G91" s="22">
        <v>4</v>
      </c>
      <c r="H91" s="22"/>
      <c r="I91" s="22">
        <v>5</v>
      </c>
      <c r="J91" s="22"/>
      <c r="K91" s="22">
        <v>6</v>
      </c>
      <c r="L91" s="22"/>
      <c r="M91" s="22">
        <v>7</v>
      </c>
      <c r="N91" s="22">
        <v>11</v>
      </c>
      <c r="O91" s="78"/>
      <c r="P91" s="25">
        <f t="shared" si="3"/>
        <v>44</v>
      </c>
    </row>
    <row r="92" spans="1:16" s="12" customFormat="1" x14ac:dyDescent="0.25">
      <c r="A92" s="166" t="s">
        <v>357</v>
      </c>
      <c r="B92" s="167" t="s">
        <v>358</v>
      </c>
      <c r="C92" s="22">
        <v>4</v>
      </c>
      <c r="D92" s="22">
        <v>4</v>
      </c>
      <c r="E92" s="77">
        <v>5</v>
      </c>
      <c r="F92" s="22">
        <v>3</v>
      </c>
      <c r="G92" s="22"/>
      <c r="H92" s="22"/>
      <c r="I92" s="22">
        <v>5</v>
      </c>
      <c r="J92" s="22">
        <v>7</v>
      </c>
      <c r="K92" s="22">
        <v>8</v>
      </c>
      <c r="L92" s="22">
        <v>8</v>
      </c>
      <c r="M92" s="22"/>
      <c r="N92" s="22">
        <v>13</v>
      </c>
      <c r="O92" s="78"/>
      <c r="P92" s="25">
        <f t="shared" si="3"/>
        <v>57</v>
      </c>
    </row>
    <row r="93" spans="1:16" s="12" customFormat="1" x14ac:dyDescent="0.25">
      <c r="A93" s="166" t="s">
        <v>363</v>
      </c>
      <c r="B93" s="167" t="s">
        <v>364</v>
      </c>
      <c r="C93" s="22"/>
      <c r="D93" s="22">
        <v>4</v>
      </c>
      <c r="E93" s="77">
        <v>5</v>
      </c>
      <c r="F93" s="22">
        <v>5</v>
      </c>
      <c r="G93" s="22">
        <v>4</v>
      </c>
      <c r="H93" s="22"/>
      <c r="I93" s="22">
        <v>5</v>
      </c>
      <c r="J93" s="22"/>
      <c r="K93" s="22"/>
      <c r="L93" s="22">
        <v>9</v>
      </c>
      <c r="M93" s="22">
        <v>10</v>
      </c>
      <c r="N93" s="22">
        <v>13</v>
      </c>
      <c r="O93" s="78"/>
      <c r="P93" s="25">
        <f t="shared" si="3"/>
        <v>55</v>
      </c>
    </row>
    <row r="94" spans="1:16" s="12" customFormat="1" x14ac:dyDescent="0.25">
      <c r="A94" s="166" t="s">
        <v>371</v>
      </c>
      <c r="B94" s="167" t="s">
        <v>372</v>
      </c>
      <c r="C94" s="77">
        <v>4</v>
      </c>
      <c r="D94" s="22">
        <v>5</v>
      </c>
      <c r="E94" s="22">
        <v>4</v>
      </c>
      <c r="F94" s="22"/>
      <c r="G94" s="22">
        <v>4</v>
      </c>
      <c r="H94" s="22">
        <v>3</v>
      </c>
      <c r="I94" s="22"/>
      <c r="J94" s="22"/>
      <c r="K94" s="22"/>
      <c r="L94" s="22"/>
      <c r="M94" s="22"/>
      <c r="N94" s="22"/>
      <c r="O94" s="78"/>
      <c r="P94" s="25">
        <f t="shared" si="1"/>
        <v>20</v>
      </c>
    </row>
    <row r="95" spans="1:16" s="12" customFormat="1" x14ac:dyDescent="0.25">
      <c r="A95" s="166" t="s">
        <v>373</v>
      </c>
      <c r="B95" s="167" t="s">
        <v>374</v>
      </c>
      <c r="C95" s="22">
        <v>4</v>
      </c>
      <c r="D95" s="22">
        <v>3</v>
      </c>
      <c r="E95" s="22">
        <v>2</v>
      </c>
      <c r="F95" s="22">
        <v>1</v>
      </c>
      <c r="G95" s="22">
        <v>5</v>
      </c>
      <c r="H95" s="22">
        <v>3</v>
      </c>
      <c r="I95" s="22"/>
      <c r="J95" s="22">
        <v>8</v>
      </c>
      <c r="K95" s="22"/>
      <c r="L95" s="22">
        <v>8</v>
      </c>
      <c r="M95" s="22">
        <v>9</v>
      </c>
      <c r="N95" s="22">
        <v>12</v>
      </c>
      <c r="O95" s="78"/>
      <c r="P95" s="25">
        <f t="shared" ref="P95:P110" si="4">SUM(C95:O95)</f>
        <v>55</v>
      </c>
    </row>
    <row r="96" spans="1:16" s="12" customFormat="1" x14ac:dyDescent="0.25">
      <c r="A96" s="166" t="s">
        <v>375</v>
      </c>
      <c r="B96" s="167" t="s">
        <v>376</v>
      </c>
      <c r="C96" s="77">
        <v>3</v>
      </c>
      <c r="D96" s="22"/>
      <c r="E96" s="22"/>
      <c r="F96" s="22"/>
      <c r="G96" s="22">
        <v>1</v>
      </c>
      <c r="H96" s="22"/>
      <c r="I96" s="22"/>
      <c r="J96" s="22"/>
      <c r="K96" s="22">
        <v>9</v>
      </c>
      <c r="L96" s="22">
        <v>8</v>
      </c>
      <c r="M96" s="22">
        <v>8</v>
      </c>
      <c r="N96" s="22">
        <v>12</v>
      </c>
      <c r="O96" s="78"/>
      <c r="P96" s="25">
        <f t="shared" si="4"/>
        <v>41</v>
      </c>
    </row>
    <row r="97" spans="1:16" s="12" customFormat="1" x14ac:dyDescent="0.25">
      <c r="A97" s="166" t="s">
        <v>377</v>
      </c>
      <c r="B97" s="167" t="s">
        <v>378</v>
      </c>
      <c r="C97" s="22">
        <v>5</v>
      </c>
      <c r="D97" s="22">
        <v>5</v>
      </c>
      <c r="E97" s="22"/>
      <c r="F97" s="22">
        <v>4</v>
      </c>
      <c r="G97" s="22">
        <v>4</v>
      </c>
      <c r="H97" s="22">
        <v>2</v>
      </c>
      <c r="I97" s="22"/>
      <c r="J97" s="22">
        <v>8</v>
      </c>
      <c r="K97" s="22">
        <v>8</v>
      </c>
      <c r="L97" s="22">
        <v>7</v>
      </c>
      <c r="M97" s="22"/>
      <c r="N97" s="22">
        <v>12</v>
      </c>
      <c r="O97" s="78"/>
      <c r="P97" s="25">
        <f t="shared" si="4"/>
        <v>55</v>
      </c>
    </row>
    <row r="98" spans="1:16" s="12" customFormat="1" x14ac:dyDescent="0.25">
      <c r="A98" s="166" t="s">
        <v>379</v>
      </c>
      <c r="B98" s="167" t="s">
        <v>380</v>
      </c>
      <c r="C98" s="77">
        <v>4</v>
      </c>
      <c r="D98" s="22">
        <v>5</v>
      </c>
      <c r="E98" s="22">
        <v>4</v>
      </c>
      <c r="F98" s="22"/>
      <c r="G98" s="22">
        <v>4</v>
      </c>
      <c r="H98" s="22">
        <v>5</v>
      </c>
      <c r="I98" s="22"/>
      <c r="J98" s="22">
        <v>7</v>
      </c>
      <c r="K98" s="22"/>
      <c r="L98" s="22">
        <v>5</v>
      </c>
      <c r="M98" s="22">
        <v>5</v>
      </c>
      <c r="N98" s="22">
        <v>12</v>
      </c>
      <c r="O98" s="78"/>
      <c r="P98" s="25">
        <f t="shared" si="4"/>
        <v>51</v>
      </c>
    </row>
    <row r="99" spans="1:16" s="12" customFormat="1" x14ac:dyDescent="0.25">
      <c r="A99" s="166" t="s">
        <v>383</v>
      </c>
      <c r="B99" s="167" t="s">
        <v>384</v>
      </c>
      <c r="C99" s="22">
        <v>4</v>
      </c>
      <c r="D99" s="22">
        <v>3</v>
      </c>
      <c r="E99" s="22">
        <v>2</v>
      </c>
      <c r="F99" s="22">
        <v>1</v>
      </c>
      <c r="G99" s="22">
        <v>5</v>
      </c>
      <c r="H99" s="22">
        <v>5</v>
      </c>
      <c r="I99" s="22"/>
      <c r="J99" s="22">
        <v>5</v>
      </c>
      <c r="K99" s="22">
        <v>6</v>
      </c>
      <c r="L99" s="22">
        <v>8</v>
      </c>
      <c r="M99" s="22"/>
      <c r="N99" s="22">
        <v>10</v>
      </c>
      <c r="O99" s="78"/>
      <c r="P99" s="25">
        <f t="shared" si="4"/>
        <v>49</v>
      </c>
    </row>
    <row r="100" spans="1:16" s="12" customFormat="1" x14ac:dyDescent="0.25">
      <c r="A100" s="166" t="s">
        <v>387</v>
      </c>
      <c r="B100" s="167" t="s">
        <v>388</v>
      </c>
      <c r="C100" s="77">
        <v>3</v>
      </c>
      <c r="D100" s="22"/>
      <c r="E100" s="22"/>
      <c r="F100" s="22"/>
      <c r="G100" s="22">
        <v>1</v>
      </c>
      <c r="H100" s="22"/>
      <c r="I100" s="22"/>
      <c r="J100" s="22"/>
      <c r="K100" s="22">
        <v>6</v>
      </c>
      <c r="L100" s="22">
        <v>5</v>
      </c>
      <c r="M100" s="22">
        <v>7</v>
      </c>
      <c r="N100" s="22">
        <v>14</v>
      </c>
      <c r="O100" s="78"/>
      <c r="P100" s="25">
        <f t="shared" si="4"/>
        <v>36</v>
      </c>
    </row>
    <row r="101" spans="1:16" s="12" customFormat="1" x14ac:dyDescent="0.25">
      <c r="A101" s="166" t="s">
        <v>389</v>
      </c>
      <c r="B101" s="167" t="s">
        <v>390</v>
      </c>
      <c r="C101" s="22">
        <v>5</v>
      </c>
      <c r="D101" s="22">
        <v>5</v>
      </c>
      <c r="E101" s="22"/>
      <c r="F101" s="22">
        <v>4</v>
      </c>
      <c r="G101" s="22">
        <v>4</v>
      </c>
      <c r="H101" s="22">
        <v>5</v>
      </c>
      <c r="I101" s="22"/>
      <c r="J101" s="22">
        <v>8</v>
      </c>
      <c r="K101" s="22">
        <v>8</v>
      </c>
      <c r="L101" s="22">
        <v>7</v>
      </c>
      <c r="M101" s="22"/>
      <c r="N101" s="22">
        <v>12</v>
      </c>
      <c r="O101" s="78"/>
      <c r="P101" s="25">
        <f t="shared" si="4"/>
        <v>58</v>
      </c>
    </row>
    <row r="102" spans="1:16" s="12" customFormat="1" x14ac:dyDescent="0.25">
      <c r="A102" s="166" t="s">
        <v>397</v>
      </c>
      <c r="B102" s="167" t="s">
        <v>398</v>
      </c>
      <c r="C102" s="77">
        <v>3</v>
      </c>
      <c r="D102" s="22"/>
      <c r="E102" s="22">
        <v>3</v>
      </c>
      <c r="F102" s="22">
        <v>4</v>
      </c>
      <c r="G102" s="22">
        <v>4</v>
      </c>
      <c r="H102" s="22"/>
      <c r="I102" s="22"/>
      <c r="J102" s="22">
        <v>5</v>
      </c>
      <c r="K102" s="22"/>
      <c r="L102" s="22">
        <v>7</v>
      </c>
      <c r="M102" s="22"/>
      <c r="N102" s="22">
        <v>9</v>
      </c>
      <c r="O102" s="78"/>
      <c r="P102" s="25">
        <f t="shared" si="4"/>
        <v>35</v>
      </c>
    </row>
    <row r="103" spans="1:16" s="12" customFormat="1" x14ac:dyDescent="0.25">
      <c r="A103" s="166" t="s">
        <v>399</v>
      </c>
      <c r="B103" s="167" t="s">
        <v>400</v>
      </c>
      <c r="C103" s="22">
        <v>4</v>
      </c>
      <c r="D103" s="22"/>
      <c r="E103" s="77">
        <v>4</v>
      </c>
      <c r="F103" s="22">
        <v>4</v>
      </c>
      <c r="G103" s="22">
        <v>3</v>
      </c>
      <c r="H103" s="22"/>
      <c r="I103" s="22">
        <v>4</v>
      </c>
      <c r="J103" s="22">
        <v>6</v>
      </c>
      <c r="K103" s="22"/>
      <c r="L103" s="22"/>
      <c r="M103" s="22">
        <v>8</v>
      </c>
      <c r="N103" s="22">
        <v>13</v>
      </c>
      <c r="O103" s="78"/>
      <c r="P103" s="25">
        <f t="shared" si="4"/>
        <v>46</v>
      </c>
    </row>
    <row r="104" spans="1:16" s="12" customFormat="1" x14ac:dyDescent="0.25">
      <c r="A104" s="166" t="s">
        <v>401</v>
      </c>
      <c r="B104" s="167" t="s">
        <v>402</v>
      </c>
      <c r="C104" s="22"/>
      <c r="D104" s="22"/>
      <c r="E104" s="77">
        <v>2</v>
      </c>
      <c r="F104" s="22"/>
      <c r="G104" s="22">
        <v>5</v>
      </c>
      <c r="H104" s="22"/>
      <c r="I104" s="22">
        <v>4</v>
      </c>
      <c r="J104" s="22">
        <v>7</v>
      </c>
      <c r="K104" s="22">
        <v>5</v>
      </c>
      <c r="L104" s="22">
        <v>7</v>
      </c>
      <c r="M104" s="22"/>
      <c r="N104" s="22">
        <v>12</v>
      </c>
      <c r="O104" s="78"/>
      <c r="P104" s="25">
        <f t="shared" si="4"/>
        <v>42</v>
      </c>
    </row>
    <row r="105" spans="1:16" s="12" customFormat="1" x14ac:dyDescent="0.25">
      <c r="A105" s="166" t="s">
        <v>403</v>
      </c>
      <c r="B105" s="167" t="s">
        <v>404</v>
      </c>
      <c r="C105" s="22">
        <v>4</v>
      </c>
      <c r="D105" s="22">
        <v>5</v>
      </c>
      <c r="E105" s="77"/>
      <c r="F105" s="22"/>
      <c r="G105" s="22">
        <v>4</v>
      </c>
      <c r="H105" s="22"/>
      <c r="I105" s="22">
        <v>5</v>
      </c>
      <c r="J105" s="22"/>
      <c r="K105" s="22">
        <v>6</v>
      </c>
      <c r="L105" s="22"/>
      <c r="M105" s="22">
        <v>7</v>
      </c>
      <c r="N105" s="22">
        <v>11</v>
      </c>
      <c r="O105" s="78"/>
      <c r="P105" s="25">
        <f t="shared" si="4"/>
        <v>42</v>
      </c>
    </row>
    <row r="106" spans="1:16" s="12" customFormat="1" x14ac:dyDescent="0.25">
      <c r="A106" s="166" t="s">
        <v>409</v>
      </c>
      <c r="B106" s="167" t="s">
        <v>410</v>
      </c>
      <c r="C106" s="22">
        <v>4</v>
      </c>
      <c r="D106" s="22"/>
      <c r="E106" s="77">
        <v>5</v>
      </c>
      <c r="F106" s="22">
        <v>4</v>
      </c>
      <c r="G106" s="22">
        <v>5</v>
      </c>
      <c r="H106" s="22"/>
      <c r="I106" s="22"/>
      <c r="J106" s="22">
        <v>7</v>
      </c>
      <c r="K106" s="22">
        <v>8</v>
      </c>
      <c r="L106" s="22">
        <v>8</v>
      </c>
      <c r="M106" s="22"/>
      <c r="N106" s="22">
        <v>13</v>
      </c>
      <c r="O106" s="78"/>
      <c r="P106" s="25">
        <f t="shared" si="4"/>
        <v>54</v>
      </c>
    </row>
    <row r="107" spans="1:16" s="12" customFormat="1" x14ac:dyDescent="0.25">
      <c r="A107" s="166" t="s">
        <v>415</v>
      </c>
      <c r="B107" s="167" t="s">
        <v>416</v>
      </c>
      <c r="C107" s="22">
        <v>4</v>
      </c>
      <c r="D107" s="22"/>
      <c r="E107" s="77">
        <v>5</v>
      </c>
      <c r="F107" s="22">
        <v>5</v>
      </c>
      <c r="G107" s="22"/>
      <c r="H107" s="22">
        <v>5</v>
      </c>
      <c r="I107" s="22">
        <v>5</v>
      </c>
      <c r="J107" s="22">
        <v>6</v>
      </c>
      <c r="K107" s="22"/>
      <c r="L107" s="22"/>
      <c r="M107" s="22">
        <v>8</v>
      </c>
      <c r="N107" s="22">
        <v>13</v>
      </c>
      <c r="O107" s="78"/>
      <c r="P107" s="25">
        <f t="shared" si="4"/>
        <v>51</v>
      </c>
    </row>
    <row r="108" spans="1:16" s="12" customFormat="1" x14ac:dyDescent="0.25">
      <c r="A108" s="166" t="s">
        <v>417</v>
      </c>
      <c r="B108" s="167" t="s">
        <v>418</v>
      </c>
      <c r="C108" s="22">
        <v>5</v>
      </c>
      <c r="D108" s="22">
        <v>4</v>
      </c>
      <c r="E108" s="77">
        <v>5</v>
      </c>
      <c r="F108" s="22">
        <v>4</v>
      </c>
      <c r="G108" s="22">
        <v>5</v>
      </c>
      <c r="H108" s="22"/>
      <c r="I108" s="22"/>
      <c r="J108" s="22">
        <v>7</v>
      </c>
      <c r="K108" s="22">
        <v>5</v>
      </c>
      <c r="L108" s="22">
        <v>7</v>
      </c>
      <c r="M108" s="22"/>
      <c r="N108" s="22">
        <v>12</v>
      </c>
      <c r="O108" s="78"/>
      <c r="P108" s="25">
        <f t="shared" si="4"/>
        <v>54</v>
      </c>
    </row>
    <row r="109" spans="1:16" s="12" customFormat="1" x14ac:dyDescent="0.25">
      <c r="A109" s="166" t="s">
        <v>419</v>
      </c>
      <c r="B109" s="167" t="s">
        <v>420</v>
      </c>
      <c r="C109" s="22">
        <v>4</v>
      </c>
      <c r="D109" s="22"/>
      <c r="E109" s="77">
        <v>4</v>
      </c>
      <c r="F109" s="22"/>
      <c r="G109" s="22">
        <v>4</v>
      </c>
      <c r="H109" s="22">
        <v>4</v>
      </c>
      <c r="I109" s="22">
        <v>5</v>
      </c>
      <c r="J109" s="22"/>
      <c r="K109" s="22">
        <v>6</v>
      </c>
      <c r="L109" s="22"/>
      <c r="M109" s="22">
        <v>7</v>
      </c>
      <c r="N109" s="22">
        <v>11</v>
      </c>
      <c r="O109" s="78"/>
      <c r="P109" s="25">
        <f t="shared" si="4"/>
        <v>45</v>
      </c>
    </row>
    <row r="110" spans="1:16" s="12" customFormat="1" x14ac:dyDescent="0.25">
      <c r="A110" s="166" t="s">
        <v>421</v>
      </c>
      <c r="B110" s="167" t="s">
        <v>422</v>
      </c>
      <c r="C110" s="22">
        <v>4</v>
      </c>
      <c r="D110" s="22">
        <v>4</v>
      </c>
      <c r="E110" s="77">
        <v>5</v>
      </c>
      <c r="F110" s="22"/>
      <c r="G110" s="22">
        <v>5</v>
      </c>
      <c r="H110" s="22"/>
      <c r="I110" s="22">
        <v>4</v>
      </c>
      <c r="J110" s="22">
        <v>7</v>
      </c>
      <c r="K110" s="22">
        <v>8</v>
      </c>
      <c r="L110" s="22">
        <v>8</v>
      </c>
      <c r="M110" s="22"/>
      <c r="N110" s="22">
        <v>13</v>
      </c>
      <c r="O110" s="78"/>
      <c r="P110" s="25">
        <f t="shared" si="4"/>
        <v>58</v>
      </c>
    </row>
    <row r="111" spans="1:16" s="12" customFormat="1" x14ac:dyDescent="0.25">
      <c r="A111" s="166" t="s">
        <v>427</v>
      </c>
      <c r="B111" s="167" t="s">
        <v>428</v>
      </c>
      <c r="C111" s="22">
        <v>4</v>
      </c>
      <c r="D111" s="22">
        <v>5</v>
      </c>
      <c r="E111" s="22"/>
      <c r="F111" s="22">
        <v>4</v>
      </c>
      <c r="G111" s="22">
        <v>4</v>
      </c>
      <c r="H111" s="22">
        <v>2</v>
      </c>
      <c r="I111" s="22"/>
      <c r="J111" s="22"/>
      <c r="K111" s="22"/>
      <c r="L111" s="22"/>
      <c r="M111" s="22"/>
      <c r="N111" s="22"/>
      <c r="O111" s="78"/>
      <c r="P111" s="25">
        <f t="shared" si="1"/>
        <v>19</v>
      </c>
    </row>
    <row r="112" spans="1:16" s="12" customFormat="1" x14ac:dyDescent="0.25">
      <c r="A112" s="166" t="s">
        <v>435</v>
      </c>
      <c r="B112" s="167" t="s">
        <v>436</v>
      </c>
      <c r="C112" s="77">
        <v>4</v>
      </c>
      <c r="D112" s="22"/>
      <c r="E112" s="22">
        <v>3</v>
      </c>
      <c r="F112" s="22">
        <v>4</v>
      </c>
      <c r="G112" s="22">
        <v>4</v>
      </c>
      <c r="H112" s="22"/>
      <c r="I112" s="22"/>
      <c r="J112" s="22">
        <v>8</v>
      </c>
      <c r="K112" s="22"/>
      <c r="L112" s="22">
        <v>8</v>
      </c>
      <c r="M112" s="22">
        <v>9</v>
      </c>
      <c r="N112" s="22">
        <v>12</v>
      </c>
      <c r="O112" s="78"/>
      <c r="P112" s="25">
        <f>SUM(C112:O112)</f>
        <v>52</v>
      </c>
    </row>
    <row r="113" spans="1:16" s="12" customFormat="1" x14ac:dyDescent="0.25">
      <c r="A113" s="166" t="s">
        <v>437</v>
      </c>
      <c r="B113" s="167" t="s">
        <v>438</v>
      </c>
      <c r="C113" s="22">
        <v>4</v>
      </c>
      <c r="D113" s="22"/>
      <c r="E113" s="77">
        <v>5</v>
      </c>
      <c r="F113" s="22"/>
      <c r="G113" s="22"/>
      <c r="H113" s="22"/>
      <c r="I113" s="22"/>
      <c r="J113" s="22"/>
      <c r="K113" s="22">
        <v>9</v>
      </c>
      <c r="L113" s="22">
        <v>8</v>
      </c>
      <c r="M113" s="22">
        <v>8</v>
      </c>
      <c r="N113" s="22">
        <v>12</v>
      </c>
      <c r="O113" s="78"/>
      <c r="P113" s="25">
        <f>SUM(C113:O113)</f>
        <v>46</v>
      </c>
    </row>
    <row r="114" spans="1:16" s="12" customFormat="1" ht="15.75" x14ac:dyDescent="0.25">
      <c r="A114" s="180" t="s">
        <v>47</v>
      </c>
      <c r="B114" s="181"/>
      <c r="C114" s="85">
        <f t="shared" ref="C114:N114" si="5">COUNTA(C15:C113)</f>
        <v>91</v>
      </c>
      <c r="D114" s="50">
        <f t="shared" si="5"/>
        <v>63</v>
      </c>
      <c r="E114" s="50">
        <f t="shared" si="5"/>
        <v>82</v>
      </c>
      <c r="F114" s="50">
        <f t="shared" si="5"/>
        <v>44</v>
      </c>
      <c r="G114" s="50">
        <f t="shared" si="5"/>
        <v>88</v>
      </c>
      <c r="H114" s="50">
        <f t="shared" si="5"/>
        <v>41</v>
      </c>
      <c r="I114" s="50">
        <f t="shared" si="5"/>
        <v>51</v>
      </c>
      <c r="J114" s="50">
        <f t="shared" si="5"/>
        <v>53</v>
      </c>
      <c r="K114" s="50">
        <f t="shared" si="5"/>
        <v>56</v>
      </c>
      <c r="L114" s="50">
        <f t="shared" si="5"/>
        <v>67</v>
      </c>
      <c r="M114" s="50">
        <f t="shared" si="5"/>
        <v>56</v>
      </c>
      <c r="N114" s="50">
        <f t="shared" si="5"/>
        <v>90</v>
      </c>
      <c r="O114" s="26">
        <f>COUNT(O15:O113)</f>
        <v>0</v>
      </c>
      <c r="P114" s="58"/>
    </row>
    <row r="115" spans="1:16" s="12" customFormat="1" ht="15.75" x14ac:dyDescent="0.25">
      <c r="A115" s="180" t="s">
        <v>4</v>
      </c>
      <c r="B115" s="181"/>
      <c r="C115" s="55">
        <f t="shared" ref="C115:O115" si="6">COUNTIF(C15:C113,"&gt;"&amp;C14)</f>
        <v>60</v>
      </c>
      <c r="D115" s="48">
        <f t="shared" si="6"/>
        <v>57</v>
      </c>
      <c r="E115" s="48">
        <f t="shared" si="6"/>
        <v>67</v>
      </c>
      <c r="F115" s="48">
        <f t="shared" si="6"/>
        <v>33</v>
      </c>
      <c r="G115" s="48">
        <f t="shared" si="6"/>
        <v>75</v>
      </c>
      <c r="H115" s="48">
        <f t="shared" si="6"/>
        <v>19</v>
      </c>
      <c r="I115" s="48">
        <f t="shared" si="6"/>
        <v>49</v>
      </c>
      <c r="J115" s="48">
        <f t="shared" si="6"/>
        <v>38</v>
      </c>
      <c r="K115" s="48">
        <f t="shared" si="6"/>
        <v>31</v>
      </c>
      <c r="L115" s="48">
        <f t="shared" si="6"/>
        <v>65</v>
      </c>
      <c r="M115" s="48">
        <f t="shared" si="6"/>
        <v>55</v>
      </c>
      <c r="N115" s="48">
        <f t="shared" si="6"/>
        <v>83</v>
      </c>
      <c r="O115" s="26">
        <f t="shared" si="6"/>
        <v>0</v>
      </c>
      <c r="P115" s="58"/>
    </row>
    <row r="116" spans="1:16" s="12" customFormat="1" ht="15.75" x14ac:dyDescent="0.25">
      <c r="A116" s="180" t="s">
        <v>52</v>
      </c>
      <c r="B116" s="181"/>
      <c r="C116" s="55">
        <f t="shared" ref="C116:O116" si="7">ROUND(C115*100/C114,0)</f>
        <v>66</v>
      </c>
      <c r="D116" s="55">
        <f t="shared" si="7"/>
        <v>90</v>
      </c>
      <c r="E116" s="48">
        <f t="shared" si="7"/>
        <v>82</v>
      </c>
      <c r="F116" s="48">
        <f t="shared" si="7"/>
        <v>75</v>
      </c>
      <c r="G116" s="48">
        <f t="shared" si="7"/>
        <v>85</v>
      </c>
      <c r="H116" s="48">
        <f t="shared" si="7"/>
        <v>46</v>
      </c>
      <c r="I116" s="48">
        <f t="shared" si="7"/>
        <v>96</v>
      </c>
      <c r="J116" s="48">
        <f t="shared" si="7"/>
        <v>72</v>
      </c>
      <c r="K116" s="48">
        <f t="shared" si="7"/>
        <v>55</v>
      </c>
      <c r="L116" s="48">
        <f t="shared" si="7"/>
        <v>97</v>
      </c>
      <c r="M116" s="48">
        <f t="shared" si="7"/>
        <v>98</v>
      </c>
      <c r="N116" s="48">
        <f t="shared" si="7"/>
        <v>92</v>
      </c>
      <c r="O116" s="26" t="e">
        <f t="shared" si="7"/>
        <v>#DIV/0!</v>
      </c>
      <c r="P116" s="58"/>
    </row>
    <row r="117" spans="1:16" s="12" customFormat="1" x14ac:dyDescent="0.25">
      <c r="A117" s="184" t="s">
        <v>14</v>
      </c>
      <c r="B117" s="185"/>
      <c r="C117" s="55" t="str">
        <f>IF(C116&gt;=80,"3",IF(C116&gt;=70,"2",IF(C116&gt;=60,"1","-")))</f>
        <v>1</v>
      </c>
      <c r="D117" s="48" t="str">
        <f t="shared" ref="D117:O117" si="8">IF(D116&gt;=80,"3",IF(D116&gt;=70,"2",IF(D116&gt;=60,"1","-")))</f>
        <v>3</v>
      </c>
      <c r="E117" s="48" t="str">
        <f t="shared" si="8"/>
        <v>3</v>
      </c>
      <c r="F117" s="48" t="str">
        <f t="shared" si="8"/>
        <v>2</v>
      </c>
      <c r="G117" s="48" t="str">
        <f t="shared" si="8"/>
        <v>3</v>
      </c>
      <c r="H117" s="48" t="str">
        <f t="shared" si="8"/>
        <v>-</v>
      </c>
      <c r="I117" s="48" t="str">
        <f t="shared" si="8"/>
        <v>3</v>
      </c>
      <c r="J117" s="48" t="str">
        <f t="shared" si="8"/>
        <v>2</v>
      </c>
      <c r="K117" s="48" t="str">
        <f t="shared" si="8"/>
        <v>-</v>
      </c>
      <c r="L117" s="48" t="str">
        <f t="shared" si="8"/>
        <v>3</v>
      </c>
      <c r="M117" s="48" t="str">
        <f t="shared" si="8"/>
        <v>3</v>
      </c>
      <c r="N117" s="48" t="str">
        <f t="shared" si="8"/>
        <v>3</v>
      </c>
      <c r="O117" s="26" t="e">
        <f t="shared" si="8"/>
        <v>#DIV/0!</v>
      </c>
      <c r="P117" s="58"/>
    </row>
    <row r="118" spans="1:16" s="12" customFormat="1" x14ac:dyDescent="0.25">
      <c r="B118" s="8"/>
      <c r="C118" s="21" t="s">
        <v>0</v>
      </c>
      <c r="D118" s="21" t="s">
        <v>0</v>
      </c>
      <c r="E118" s="21" t="s">
        <v>1</v>
      </c>
      <c r="F118" s="21" t="s">
        <v>2</v>
      </c>
      <c r="G118" s="21" t="s">
        <v>2</v>
      </c>
      <c r="H118" s="21" t="s">
        <v>2</v>
      </c>
      <c r="I118" s="21" t="s">
        <v>2</v>
      </c>
      <c r="J118" s="21" t="s">
        <v>0</v>
      </c>
      <c r="K118" s="21" t="s">
        <v>0</v>
      </c>
      <c r="L118" s="21" t="s">
        <v>1</v>
      </c>
      <c r="M118" s="21" t="s">
        <v>58</v>
      </c>
      <c r="N118" s="21" t="s">
        <v>3</v>
      </c>
      <c r="P118" s="9"/>
    </row>
    <row r="119" spans="1:16" s="12" customFormat="1" ht="18.75" x14ac:dyDescent="0.3">
      <c r="B119" s="8"/>
      <c r="C119" s="9"/>
      <c r="D119" s="9"/>
      <c r="E119" s="10"/>
      <c r="F119" s="58"/>
      <c r="G119" s="57"/>
      <c r="H119" s="59" t="s">
        <v>15</v>
      </c>
      <c r="I119" s="59"/>
      <c r="J119" s="13" t="s">
        <v>18</v>
      </c>
      <c r="K119" s="13"/>
      <c r="L119" s="14"/>
      <c r="M119" s="14"/>
      <c r="N119" s="15"/>
      <c r="P119" s="9"/>
    </row>
    <row r="120" spans="1:16" s="12" customFormat="1" ht="20.25" x14ac:dyDescent="0.3">
      <c r="B120" s="8"/>
      <c r="C120" s="16"/>
      <c r="D120" s="17"/>
      <c r="E120" s="11"/>
      <c r="F120" s="56" t="s">
        <v>16</v>
      </c>
      <c r="G120" s="57"/>
      <c r="H120" s="18" t="s">
        <v>35</v>
      </c>
      <c r="I120" s="18" t="s">
        <v>14</v>
      </c>
      <c r="J120" s="18" t="s">
        <v>35</v>
      </c>
      <c r="K120" s="18" t="s">
        <v>14</v>
      </c>
      <c r="L120" s="19"/>
      <c r="M120" s="19"/>
      <c r="N120" s="16"/>
      <c r="P120" s="9"/>
    </row>
    <row r="121" spans="1:16" s="12" customFormat="1" ht="20.25" x14ac:dyDescent="0.3">
      <c r="B121" s="8"/>
      <c r="C121" s="16"/>
      <c r="D121" s="16"/>
      <c r="E121" s="11"/>
      <c r="F121" s="56" t="s">
        <v>31</v>
      </c>
      <c r="G121" s="57"/>
      <c r="H121" s="21">
        <f>AVERAGE(C116,D116,J116,K116)</f>
        <v>70.75</v>
      </c>
      <c r="I121" s="48" t="str">
        <f>IF(H121&gt;=80,"3",IF(H121&gt;=70,"2",IF(H121&gt;=60,"1",IF(H121&lt;59,"-"))))</f>
        <v>2</v>
      </c>
      <c r="J121" s="48" t="e">
        <f>(H121*0.3)+($O$116*0.7)</f>
        <v>#DIV/0!</v>
      </c>
      <c r="K121" s="48" t="e">
        <f>IF(J121&gt;=80,"3",IF(J121&gt;=70,"2",IF(J121&gt;=60,"1",IF(J121&lt;59,"-"))))</f>
        <v>#DIV/0!</v>
      </c>
      <c r="L121" s="20"/>
      <c r="M121" s="20"/>
      <c r="N121" s="16"/>
      <c r="P121" s="9"/>
    </row>
    <row r="122" spans="1:16" s="12" customFormat="1" ht="20.25" x14ac:dyDescent="0.3">
      <c r="B122" s="8"/>
      <c r="C122" s="9"/>
      <c r="D122" s="9"/>
      <c r="E122" s="10"/>
      <c r="F122" s="56" t="s">
        <v>32</v>
      </c>
      <c r="G122" s="57"/>
      <c r="H122" s="21">
        <f>AVERAGE(E116,L116)</f>
        <v>89.5</v>
      </c>
      <c r="I122" s="48" t="str">
        <f t="shared" ref="I122:I125" si="9">IF(H122&gt;=80,"3",IF(H122&gt;=70,"2",IF(H122&gt;=60,"1",IF(H122&lt;59,"-"))))</f>
        <v>3</v>
      </c>
      <c r="J122" s="48" t="e">
        <f t="shared" ref="J122:J125" si="10">(H122*0.3)+($O$116*0.7)</f>
        <v>#DIV/0!</v>
      </c>
      <c r="K122" s="48" t="e">
        <f>IF(J122&gt;=80,"3",IF(J122&gt;=70,"2",IF(J122&gt;=60,"1",IF(J122&lt;59,"-"))))</f>
        <v>#DIV/0!</v>
      </c>
      <c r="L122" s="20"/>
      <c r="M122" s="20"/>
      <c r="N122" s="16"/>
      <c r="P122" s="9"/>
    </row>
    <row r="123" spans="1:16" s="12" customFormat="1" ht="20.25" x14ac:dyDescent="0.3">
      <c r="B123" s="8"/>
      <c r="C123" s="9"/>
      <c r="D123" s="9"/>
      <c r="E123" s="10"/>
      <c r="F123" s="56" t="s">
        <v>33</v>
      </c>
      <c r="G123" s="57"/>
      <c r="H123" s="21">
        <f>AVERAGE(F116,G116,H116,I116)</f>
        <v>75.5</v>
      </c>
      <c r="I123" s="48" t="str">
        <f t="shared" si="9"/>
        <v>2</v>
      </c>
      <c r="J123" s="48" t="e">
        <f t="shared" si="10"/>
        <v>#DIV/0!</v>
      </c>
      <c r="K123" s="48" t="e">
        <f>IF(J123&gt;=80,"3",IF(J123&gt;=70,"2",IF(J123&gt;=60,"1",IF(J123&lt;59,"-"))))</f>
        <v>#DIV/0!</v>
      </c>
      <c r="L123" s="20"/>
      <c r="M123" s="20"/>
      <c r="N123" s="16"/>
      <c r="P123" s="9"/>
    </row>
    <row r="124" spans="1:16" s="12" customFormat="1" ht="20.25" x14ac:dyDescent="0.3">
      <c r="B124" s="8"/>
      <c r="C124" s="9"/>
      <c r="D124" s="9"/>
      <c r="E124" s="10"/>
      <c r="F124" s="56" t="s">
        <v>34</v>
      </c>
      <c r="G124" s="57"/>
      <c r="H124" s="21">
        <f>AVERAGE(N116)</f>
        <v>92</v>
      </c>
      <c r="I124" s="48" t="str">
        <f t="shared" si="9"/>
        <v>3</v>
      </c>
      <c r="J124" s="48" t="e">
        <f t="shared" si="10"/>
        <v>#DIV/0!</v>
      </c>
      <c r="K124" s="48" t="e">
        <f>IF(J124&gt;=80,"3",IF(J124&gt;=70,"2",IF(J124&gt;=60,"1",IF(J124&lt;59,"-"))))</f>
        <v>#DIV/0!</v>
      </c>
      <c r="L124" s="20"/>
      <c r="M124" s="20"/>
      <c r="N124" s="16"/>
      <c r="P124" s="9"/>
    </row>
    <row r="125" spans="1:16" s="12" customFormat="1" ht="20.25" x14ac:dyDescent="0.3">
      <c r="B125" s="8"/>
      <c r="C125" s="9"/>
      <c r="D125" s="9"/>
      <c r="E125" s="10"/>
      <c r="F125" s="56" t="s">
        <v>59</v>
      </c>
      <c r="G125" s="57"/>
      <c r="H125" s="21">
        <f>AVERAGE(M116)</f>
        <v>98</v>
      </c>
      <c r="I125" s="48" t="str">
        <f t="shared" si="9"/>
        <v>3</v>
      </c>
      <c r="J125" s="48" t="e">
        <f t="shared" si="10"/>
        <v>#DIV/0!</v>
      </c>
      <c r="K125" s="48" t="e">
        <f>IF(J125&gt;=80,"3",IF(J125&gt;=70,"2",IF(J125&gt;=60,"1",IF(J125&lt;59,"-"))))</f>
        <v>#DIV/0!</v>
      </c>
      <c r="L125" s="20"/>
      <c r="M125" s="20"/>
      <c r="N125" s="16"/>
      <c r="P125" s="9"/>
    </row>
    <row r="126" spans="1:16" s="12" customFormat="1" x14ac:dyDescent="0.25"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P126" s="9"/>
    </row>
    <row r="127" spans="1:16" x14ac:dyDescent="0.25">
      <c r="A127" s="38"/>
    </row>
    <row r="128" spans="1:16" x14ac:dyDescent="0.25">
      <c r="A128" s="38"/>
    </row>
    <row r="129" spans="1:1" x14ac:dyDescent="0.25">
      <c r="A129" s="38"/>
    </row>
    <row r="130" spans="1:1" x14ac:dyDescent="0.25">
      <c r="A130" s="38"/>
    </row>
    <row r="131" spans="1:1" x14ac:dyDescent="0.25">
      <c r="A131" s="38"/>
    </row>
    <row r="132" spans="1:1" x14ac:dyDescent="0.25">
      <c r="A132" s="38"/>
    </row>
    <row r="133" spans="1:1" x14ac:dyDescent="0.25">
      <c r="A133" s="38"/>
    </row>
  </sheetData>
  <mergeCells count="20">
    <mergeCell ref="A114:B114"/>
    <mergeCell ref="A115:B115"/>
    <mergeCell ref="A116:B116"/>
    <mergeCell ref="A117:B117"/>
    <mergeCell ref="C9:N9"/>
    <mergeCell ref="A13:B13"/>
    <mergeCell ref="A6:B6"/>
    <mergeCell ref="C6:G6"/>
    <mergeCell ref="H6:L6"/>
    <mergeCell ref="M6:P6"/>
    <mergeCell ref="A12:B12"/>
    <mergeCell ref="A1:P1"/>
    <mergeCell ref="A2:P2"/>
    <mergeCell ref="A3:P3"/>
    <mergeCell ref="A4:P4"/>
    <mergeCell ref="A5:B5"/>
    <mergeCell ref="C5:G5"/>
    <mergeCell ref="I5:K5"/>
    <mergeCell ref="L5:M5"/>
    <mergeCell ref="N5:O5"/>
  </mergeCells>
  <pageMargins left="0.7" right="0.7" top="0.75" bottom="0.75" header="0.3" footer="0.3"/>
  <pageSetup orientation="portrait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36" t="str">
        <f>'3.3.2'!D8</f>
        <v>Sub: BUSINESS AND SOCIAL MARKETING                Sub Code: 3.3.2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3" x14ac:dyDescent="0.25">
      <c r="C3" s="86"/>
      <c r="D3" s="86" t="s">
        <v>15</v>
      </c>
      <c r="E3" s="86"/>
      <c r="F3" s="86" t="s">
        <v>18</v>
      </c>
      <c r="G3" s="86"/>
    </row>
    <row r="4" spans="1:13" x14ac:dyDescent="0.25">
      <c r="C4" s="87" t="s">
        <v>16</v>
      </c>
      <c r="D4" s="86" t="s">
        <v>17</v>
      </c>
      <c r="E4" s="86" t="s">
        <v>14</v>
      </c>
      <c r="F4" s="86" t="s">
        <v>17</v>
      </c>
      <c r="G4" s="86" t="s">
        <v>14</v>
      </c>
    </row>
    <row r="5" spans="1:13" x14ac:dyDescent="0.25">
      <c r="C5" s="87" t="s">
        <v>0</v>
      </c>
      <c r="D5" s="28">
        <f>'3.3.2'!H121</f>
        <v>70.75</v>
      </c>
      <c r="E5" s="28" t="str">
        <f>'3.3.2'!I121</f>
        <v>2</v>
      </c>
      <c r="F5" s="28" t="e">
        <f>'3.3.2'!J121</f>
        <v>#DIV/0!</v>
      </c>
      <c r="G5" s="28" t="e">
        <f>'3.3.2'!K121</f>
        <v>#DIV/0!</v>
      </c>
    </row>
    <row r="6" spans="1:13" x14ac:dyDescent="0.25">
      <c r="C6" s="87" t="s">
        <v>1</v>
      </c>
      <c r="D6" s="28">
        <f>'3.3.2'!H122</f>
        <v>89.5</v>
      </c>
      <c r="E6" s="28" t="str">
        <f>'3.3.2'!I122</f>
        <v>3</v>
      </c>
      <c r="F6" s="28" t="e">
        <f>'3.3.2'!J122</f>
        <v>#DIV/0!</v>
      </c>
      <c r="G6" s="28" t="e">
        <f>'3.3.2'!K122</f>
        <v>#DIV/0!</v>
      </c>
    </row>
    <row r="7" spans="1:13" x14ac:dyDescent="0.25">
      <c r="C7" s="87" t="s">
        <v>2</v>
      </c>
      <c r="D7" s="28">
        <f>'3.3.2'!H123</f>
        <v>75.5</v>
      </c>
      <c r="E7" s="28" t="str">
        <f>'3.3.2'!I123</f>
        <v>2</v>
      </c>
      <c r="F7" s="28" t="e">
        <f>'3.3.2'!J123</f>
        <v>#DIV/0!</v>
      </c>
      <c r="G7" s="28" t="e">
        <f>'3.3.2'!K123</f>
        <v>#DIV/0!</v>
      </c>
    </row>
    <row r="8" spans="1:13" x14ac:dyDescent="0.25">
      <c r="C8" s="87" t="s">
        <v>3</v>
      </c>
      <c r="D8" s="28">
        <f>'3.3.2'!H124</f>
        <v>92</v>
      </c>
      <c r="E8" s="28" t="str">
        <f>'3.3.2'!I124</f>
        <v>3</v>
      </c>
      <c r="F8" s="28" t="e">
        <f>'3.3.2'!J124</f>
        <v>#DIV/0!</v>
      </c>
      <c r="G8" s="28" t="e">
        <f>'3.3.2'!K124</f>
        <v>#DIV/0!</v>
      </c>
    </row>
    <row r="9" spans="1:13" x14ac:dyDescent="0.25">
      <c r="C9" s="87" t="s">
        <v>58</v>
      </c>
      <c r="D9" s="28">
        <f>'3.3.2'!H125</f>
        <v>98</v>
      </c>
      <c r="E9" s="28" t="str">
        <f>'3.3.2'!I125</f>
        <v>3</v>
      </c>
      <c r="F9" s="28" t="e">
        <f>'3.3.2'!J125</f>
        <v>#DIV/0!</v>
      </c>
      <c r="G9" s="28" t="e">
        <f>'3.3.2'!K125</f>
        <v>#DIV/0!</v>
      </c>
    </row>
    <row r="13" spans="1:13" ht="15.75" thickBot="1" x14ac:dyDescent="0.3">
      <c r="B13" s="88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48</v>
      </c>
      <c r="I13" s="76" t="s">
        <v>49</v>
      </c>
      <c r="J13" s="76" t="s">
        <v>50</v>
      </c>
      <c r="K13" s="76" t="s">
        <v>51</v>
      </c>
      <c r="L13" s="76" t="s">
        <v>81</v>
      </c>
      <c r="M13" s="76" t="s">
        <v>82</v>
      </c>
    </row>
    <row r="14" spans="1:13" ht="16.5" thickBot="1" x14ac:dyDescent="0.3">
      <c r="B14" s="76" t="s">
        <v>8</v>
      </c>
      <c r="C14" s="79">
        <v>3</v>
      </c>
      <c r="D14" s="80">
        <v>1</v>
      </c>
      <c r="E14" s="80">
        <v>1</v>
      </c>
      <c r="F14" s="80">
        <v>2</v>
      </c>
      <c r="G14" s="80">
        <v>3</v>
      </c>
      <c r="H14" s="80">
        <v>1</v>
      </c>
      <c r="I14" s="80">
        <v>2</v>
      </c>
      <c r="J14" s="80">
        <v>1</v>
      </c>
      <c r="K14" s="80">
        <v>2</v>
      </c>
      <c r="L14" s="80">
        <v>3</v>
      </c>
      <c r="M14" s="80">
        <v>3</v>
      </c>
    </row>
    <row r="15" spans="1:13" ht="16.5" thickBot="1" x14ac:dyDescent="0.3">
      <c r="B15" s="76" t="s">
        <v>9</v>
      </c>
      <c r="C15" s="81">
        <v>3</v>
      </c>
      <c r="D15" s="82">
        <v>2</v>
      </c>
      <c r="E15" s="82">
        <v>1</v>
      </c>
      <c r="F15" s="82">
        <v>3</v>
      </c>
      <c r="G15" s="82">
        <v>3</v>
      </c>
      <c r="H15" s="82">
        <v>2</v>
      </c>
      <c r="I15" s="82">
        <v>1</v>
      </c>
      <c r="J15" s="82">
        <v>1</v>
      </c>
      <c r="K15" s="82">
        <v>3</v>
      </c>
      <c r="L15" s="80">
        <v>3</v>
      </c>
      <c r="M15" s="80">
        <v>3</v>
      </c>
    </row>
    <row r="16" spans="1:13" ht="16.5" thickBot="1" x14ac:dyDescent="0.3">
      <c r="B16" s="76" t="s">
        <v>10</v>
      </c>
      <c r="C16" s="81">
        <v>3</v>
      </c>
      <c r="D16" s="82">
        <v>3</v>
      </c>
      <c r="E16" s="82">
        <v>1</v>
      </c>
      <c r="F16" s="82">
        <v>2</v>
      </c>
      <c r="G16" s="82">
        <v>3</v>
      </c>
      <c r="H16" s="82">
        <v>1</v>
      </c>
      <c r="I16" s="82">
        <v>1</v>
      </c>
      <c r="J16" s="82">
        <v>1</v>
      </c>
      <c r="K16" s="82">
        <v>3</v>
      </c>
      <c r="L16" s="80">
        <v>3</v>
      </c>
      <c r="M16" s="80">
        <v>3</v>
      </c>
    </row>
    <row r="17" spans="1:13" ht="16.5" thickBot="1" x14ac:dyDescent="0.3">
      <c r="B17" s="76" t="s">
        <v>11</v>
      </c>
      <c r="C17" s="81">
        <v>3</v>
      </c>
      <c r="D17" s="82">
        <v>3</v>
      </c>
      <c r="E17" s="82">
        <v>1</v>
      </c>
      <c r="F17" s="82">
        <v>2</v>
      </c>
      <c r="G17" s="82">
        <v>3</v>
      </c>
      <c r="H17" s="82">
        <v>1</v>
      </c>
      <c r="I17" s="82">
        <v>1</v>
      </c>
      <c r="J17" s="82">
        <v>1</v>
      </c>
      <c r="K17" s="82">
        <v>3</v>
      </c>
      <c r="L17" s="80">
        <v>3</v>
      </c>
      <c r="M17" s="80">
        <v>3</v>
      </c>
    </row>
    <row r="18" spans="1:13" ht="16.5" thickBot="1" x14ac:dyDescent="0.3">
      <c r="B18" s="76" t="s">
        <v>57</v>
      </c>
      <c r="C18" s="81">
        <v>3</v>
      </c>
      <c r="D18" s="82">
        <v>2</v>
      </c>
      <c r="E18" s="82">
        <v>2</v>
      </c>
      <c r="F18" s="82">
        <v>1</v>
      </c>
      <c r="G18" s="82">
        <v>1</v>
      </c>
      <c r="H18" s="82">
        <v>3</v>
      </c>
      <c r="I18" s="82">
        <v>2</v>
      </c>
      <c r="J18" s="82">
        <v>3</v>
      </c>
      <c r="K18" s="82">
        <v>3</v>
      </c>
      <c r="L18" s="80">
        <v>3</v>
      </c>
      <c r="M18" s="80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3" t="s">
        <v>29</v>
      </c>
      <c r="B22" s="213"/>
      <c r="C22" s="210" t="s">
        <v>6</v>
      </c>
      <c r="D22" s="210" t="s">
        <v>7</v>
      </c>
      <c r="E22" s="210" t="s">
        <v>5</v>
      </c>
      <c r="F22" s="210" t="s">
        <v>12</v>
      </c>
      <c r="G22" s="210" t="s">
        <v>13</v>
      </c>
      <c r="H22" s="210" t="s">
        <v>48</v>
      </c>
      <c r="I22" s="210" t="s">
        <v>49</v>
      </c>
      <c r="J22" s="210" t="s">
        <v>50</v>
      </c>
      <c r="K22" s="210" t="s">
        <v>51</v>
      </c>
      <c r="L22" s="210" t="s">
        <v>81</v>
      </c>
      <c r="M22" s="210" t="s">
        <v>82</v>
      </c>
    </row>
    <row r="23" spans="1:13" x14ac:dyDescent="0.25">
      <c r="A23" s="212" t="s">
        <v>28</v>
      </c>
      <c r="B23" s="212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x14ac:dyDescent="0.25">
      <c r="A24" s="48" t="s">
        <v>8</v>
      </c>
      <c r="B24" s="23" t="e">
        <f>F5</f>
        <v>#DIV/0!</v>
      </c>
      <c r="C24" s="143" t="e">
        <f>C14*$B$24/3</f>
        <v>#DIV/0!</v>
      </c>
      <c r="D24" s="143" t="e">
        <f t="shared" ref="D24:M24" si="0">D14*$B$24/3</f>
        <v>#DIV/0!</v>
      </c>
      <c r="E24" s="143" t="e">
        <f t="shared" si="0"/>
        <v>#DIV/0!</v>
      </c>
      <c r="F24" s="143" t="e">
        <f t="shared" si="0"/>
        <v>#DIV/0!</v>
      </c>
      <c r="G24" s="143" t="e">
        <f t="shared" si="0"/>
        <v>#DIV/0!</v>
      </c>
      <c r="H24" s="143" t="e">
        <f t="shared" si="0"/>
        <v>#DIV/0!</v>
      </c>
      <c r="I24" s="143" t="e">
        <f t="shared" si="0"/>
        <v>#DIV/0!</v>
      </c>
      <c r="J24" s="143" t="e">
        <f t="shared" si="0"/>
        <v>#DIV/0!</v>
      </c>
      <c r="K24" s="143" t="e">
        <f t="shared" si="0"/>
        <v>#DIV/0!</v>
      </c>
      <c r="L24" s="143" t="e">
        <f t="shared" si="0"/>
        <v>#DIV/0!</v>
      </c>
      <c r="M24" s="143" t="e">
        <f t="shared" si="0"/>
        <v>#DIV/0!</v>
      </c>
    </row>
    <row r="25" spans="1:13" x14ac:dyDescent="0.25">
      <c r="A25" s="48" t="s">
        <v>9</v>
      </c>
      <c r="B25" s="23" t="e">
        <f t="shared" ref="B25:B28" si="1">F6</f>
        <v>#DIV/0!</v>
      </c>
      <c r="C25" s="143" t="e">
        <f>C15*$B$25/3</f>
        <v>#DIV/0!</v>
      </c>
      <c r="D25" s="143" t="e">
        <f t="shared" ref="D25:M25" si="2">D15*$B$25/3</f>
        <v>#DIV/0!</v>
      </c>
      <c r="E25" s="143" t="e">
        <f t="shared" si="2"/>
        <v>#DIV/0!</v>
      </c>
      <c r="F25" s="143" t="e">
        <f t="shared" si="2"/>
        <v>#DIV/0!</v>
      </c>
      <c r="G25" s="143" t="e">
        <f t="shared" si="2"/>
        <v>#DIV/0!</v>
      </c>
      <c r="H25" s="143" t="e">
        <f t="shared" si="2"/>
        <v>#DIV/0!</v>
      </c>
      <c r="I25" s="143" t="e">
        <f t="shared" si="2"/>
        <v>#DIV/0!</v>
      </c>
      <c r="J25" s="143" t="e">
        <f t="shared" si="2"/>
        <v>#DIV/0!</v>
      </c>
      <c r="K25" s="143" t="e">
        <f t="shared" si="2"/>
        <v>#DIV/0!</v>
      </c>
      <c r="L25" s="143" t="e">
        <f t="shared" si="2"/>
        <v>#DIV/0!</v>
      </c>
      <c r="M25" s="143" t="e">
        <f t="shared" si="2"/>
        <v>#DIV/0!</v>
      </c>
    </row>
    <row r="26" spans="1:13" x14ac:dyDescent="0.25">
      <c r="A26" s="48" t="s">
        <v>10</v>
      </c>
      <c r="B26" s="23" t="e">
        <f t="shared" si="1"/>
        <v>#DIV/0!</v>
      </c>
      <c r="C26" s="143" t="e">
        <f>C16*$B$26/3</f>
        <v>#DIV/0!</v>
      </c>
      <c r="D26" s="143" t="e">
        <f t="shared" ref="D26:M26" si="3">D16*$B$26/3</f>
        <v>#DIV/0!</v>
      </c>
      <c r="E26" s="143" t="e">
        <f t="shared" si="3"/>
        <v>#DIV/0!</v>
      </c>
      <c r="F26" s="143" t="e">
        <f t="shared" si="3"/>
        <v>#DIV/0!</v>
      </c>
      <c r="G26" s="143" t="e">
        <f t="shared" si="3"/>
        <v>#DIV/0!</v>
      </c>
      <c r="H26" s="143" t="e">
        <f t="shared" si="3"/>
        <v>#DIV/0!</v>
      </c>
      <c r="I26" s="143" t="e">
        <f t="shared" si="3"/>
        <v>#DIV/0!</v>
      </c>
      <c r="J26" s="143" t="e">
        <f t="shared" si="3"/>
        <v>#DIV/0!</v>
      </c>
      <c r="K26" s="143" t="e">
        <f t="shared" si="3"/>
        <v>#DIV/0!</v>
      </c>
      <c r="L26" s="143" t="e">
        <f t="shared" si="3"/>
        <v>#DIV/0!</v>
      </c>
      <c r="M26" s="143" t="e">
        <f t="shared" si="3"/>
        <v>#DIV/0!</v>
      </c>
    </row>
    <row r="27" spans="1:13" x14ac:dyDescent="0.25">
      <c r="A27" s="48" t="s">
        <v>11</v>
      </c>
      <c r="B27" s="23" t="e">
        <f t="shared" si="1"/>
        <v>#DIV/0!</v>
      </c>
      <c r="C27" s="143" t="e">
        <f>C17*$B$27/3</f>
        <v>#DIV/0!</v>
      </c>
      <c r="D27" s="143" t="e">
        <f t="shared" ref="D27:M27" si="4">D17*$B$27/3</f>
        <v>#DIV/0!</v>
      </c>
      <c r="E27" s="143" t="e">
        <f t="shared" si="4"/>
        <v>#DIV/0!</v>
      </c>
      <c r="F27" s="143" t="e">
        <f t="shared" si="4"/>
        <v>#DIV/0!</v>
      </c>
      <c r="G27" s="143" t="e">
        <f t="shared" si="4"/>
        <v>#DIV/0!</v>
      </c>
      <c r="H27" s="143" t="e">
        <f t="shared" si="4"/>
        <v>#DIV/0!</v>
      </c>
      <c r="I27" s="143" t="e">
        <f t="shared" si="4"/>
        <v>#DIV/0!</v>
      </c>
      <c r="J27" s="143" t="e">
        <f t="shared" si="4"/>
        <v>#DIV/0!</v>
      </c>
      <c r="K27" s="143" t="e">
        <f t="shared" si="4"/>
        <v>#DIV/0!</v>
      </c>
      <c r="L27" s="143" t="e">
        <f t="shared" si="4"/>
        <v>#DIV/0!</v>
      </c>
      <c r="M27" s="143" t="e">
        <f t="shared" si="4"/>
        <v>#DIV/0!</v>
      </c>
    </row>
    <row r="28" spans="1:13" x14ac:dyDescent="0.25">
      <c r="A28" s="48" t="s">
        <v>57</v>
      </c>
      <c r="B28" s="23" t="e">
        <f t="shared" si="1"/>
        <v>#DIV/0!</v>
      </c>
      <c r="C28" s="143" t="e">
        <f>C18*$B$28/3</f>
        <v>#DIV/0!</v>
      </c>
      <c r="D28" s="143" t="e">
        <f t="shared" ref="D28:M28" si="5">D18*$B$28/3</f>
        <v>#DIV/0!</v>
      </c>
      <c r="E28" s="143" t="e">
        <f t="shared" si="5"/>
        <v>#DIV/0!</v>
      </c>
      <c r="F28" s="143" t="e">
        <f t="shared" si="5"/>
        <v>#DIV/0!</v>
      </c>
      <c r="G28" s="143" t="e">
        <f t="shared" si="5"/>
        <v>#DIV/0!</v>
      </c>
      <c r="H28" s="143" t="e">
        <f t="shared" si="5"/>
        <v>#DIV/0!</v>
      </c>
      <c r="I28" s="143" t="e">
        <f t="shared" si="5"/>
        <v>#DIV/0!</v>
      </c>
      <c r="J28" s="143" t="e">
        <f t="shared" si="5"/>
        <v>#DIV/0!</v>
      </c>
      <c r="K28" s="143" t="e">
        <f t="shared" si="5"/>
        <v>#DIV/0!</v>
      </c>
      <c r="L28" s="143" t="e">
        <f t="shared" si="5"/>
        <v>#DIV/0!</v>
      </c>
      <c r="M28" s="143" t="e">
        <f t="shared" si="5"/>
        <v>#DIV/0!</v>
      </c>
    </row>
    <row r="29" spans="1:13" x14ac:dyDescent="0.25">
      <c r="A29" s="48" t="s">
        <v>30</v>
      </c>
      <c r="B29" s="24"/>
      <c r="C29" s="142" t="e">
        <f>AVERAGE(C24:C28)</f>
        <v>#DIV/0!</v>
      </c>
      <c r="D29" s="142" t="e">
        <f t="shared" ref="D29:M29" si="6">AVERAGE(D24:D28)</f>
        <v>#DIV/0!</v>
      </c>
      <c r="E29" s="142" t="e">
        <f t="shared" si="6"/>
        <v>#DIV/0!</v>
      </c>
      <c r="F29" s="142" t="e">
        <f t="shared" si="6"/>
        <v>#DIV/0!</v>
      </c>
      <c r="G29" s="142" t="e">
        <f t="shared" si="6"/>
        <v>#DIV/0!</v>
      </c>
      <c r="H29" s="142" t="e">
        <f t="shared" si="6"/>
        <v>#DIV/0!</v>
      </c>
      <c r="I29" s="142" t="e">
        <f t="shared" si="6"/>
        <v>#DIV/0!</v>
      </c>
      <c r="J29" s="142" t="e">
        <f t="shared" si="6"/>
        <v>#DIV/0!</v>
      </c>
      <c r="K29" s="142" t="e">
        <f t="shared" si="6"/>
        <v>#DIV/0!</v>
      </c>
      <c r="L29" s="142" t="e">
        <f t="shared" si="6"/>
        <v>#DIV/0!</v>
      </c>
      <c r="M29" s="142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3">
    <mergeCell ref="L22:L23"/>
    <mergeCell ref="M22:M23"/>
    <mergeCell ref="H22:H23"/>
    <mergeCell ref="I22:I23"/>
    <mergeCell ref="J22:J23"/>
    <mergeCell ref="K22:K23"/>
    <mergeCell ref="F22:F23"/>
    <mergeCell ref="G22:G23"/>
    <mergeCell ref="A23:B23"/>
    <mergeCell ref="A22:B22"/>
    <mergeCell ref="C22:C23"/>
    <mergeCell ref="D22:D23"/>
    <mergeCell ref="E22:E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="80" zoomScaleNormal="80" workbookViewId="0">
      <selection activeCell="D8" sqref="D8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6.8554687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" customHeight="1" x14ac:dyDescent="0.3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3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" customHeight="1" x14ac:dyDescent="0.3">
      <c r="A4" s="202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5" customHeight="1" x14ac:dyDescent="0.3">
      <c r="A5" s="201"/>
      <c r="B5" s="201"/>
      <c r="C5" s="201"/>
      <c r="D5" s="201"/>
      <c r="E5" s="201"/>
      <c r="F5" s="201"/>
      <c r="G5" s="201"/>
      <c r="H5" s="97"/>
      <c r="I5" s="201" t="s">
        <v>46</v>
      </c>
      <c r="J5" s="201"/>
      <c r="K5" s="201"/>
      <c r="L5" s="201" t="s">
        <v>78</v>
      </c>
      <c r="M5" s="201"/>
      <c r="N5" s="201" t="s">
        <v>44</v>
      </c>
      <c r="O5" s="201"/>
      <c r="P5" s="97" t="s">
        <v>72</v>
      </c>
    </row>
    <row r="6" spans="1:16" ht="18.75" x14ac:dyDescent="0.3">
      <c r="A6" s="201" t="s">
        <v>55</v>
      </c>
      <c r="B6" s="201"/>
      <c r="C6" s="201" t="s">
        <v>461</v>
      </c>
      <c r="D6" s="214"/>
      <c r="E6" s="214"/>
      <c r="F6" s="214"/>
      <c r="G6" s="214"/>
      <c r="H6" s="201" t="s">
        <v>45</v>
      </c>
      <c r="I6" s="201"/>
      <c r="J6" s="201"/>
      <c r="K6" s="201"/>
      <c r="L6" s="201"/>
      <c r="M6" s="218" t="s">
        <v>460</v>
      </c>
      <c r="N6" s="219"/>
      <c r="O6" s="219"/>
      <c r="P6" s="219"/>
    </row>
    <row r="7" spans="1:16" x14ac:dyDescent="0.2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2"/>
      <c r="P7" s="99"/>
    </row>
    <row r="8" spans="1:16" ht="25.5" customHeight="1" x14ac:dyDescent="0.3">
      <c r="A8" s="100"/>
      <c r="B8" s="98"/>
      <c r="C8" s="101"/>
      <c r="D8" s="97" t="s">
        <v>459</v>
      </c>
      <c r="E8" s="101"/>
      <c r="F8" s="101"/>
      <c r="G8" s="101"/>
      <c r="H8" s="101"/>
      <c r="I8" s="102"/>
      <c r="J8" s="102"/>
      <c r="K8" s="102"/>
      <c r="L8" s="102"/>
      <c r="M8" s="102"/>
      <c r="N8" s="102"/>
      <c r="O8" s="103"/>
      <c r="P8" s="10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04"/>
      <c r="B10" s="104"/>
      <c r="C10" s="105" t="s">
        <v>37</v>
      </c>
      <c r="D10" s="105"/>
      <c r="E10" s="105"/>
      <c r="F10" s="105"/>
      <c r="G10" s="105"/>
      <c r="H10" s="105"/>
      <c r="I10" s="105"/>
      <c r="J10" s="105" t="s">
        <v>38</v>
      </c>
      <c r="K10" s="105"/>
      <c r="L10" s="105"/>
      <c r="M10" s="105"/>
      <c r="N10" s="106" t="s">
        <v>39</v>
      </c>
      <c r="O10" s="103"/>
      <c r="P10" s="102"/>
    </row>
    <row r="11" spans="1:16" s="12" customFormat="1" ht="15.75" x14ac:dyDescent="0.25">
      <c r="A11" s="53" t="s">
        <v>20</v>
      </c>
      <c r="B11" s="54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2" customFormat="1" ht="15.75" x14ac:dyDescent="0.25">
      <c r="A12" s="204" t="s">
        <v>62</v>
      </c>
      <c r="B12" s="205"/>
      <c r="C12" s="21" t="s">
        <v>0</v>
      </c>
      <c r="D12" s="21" t="s">
        <v>2</v>
      </c>
      <c r="E12" s="21" t="s">
        <v>84</v>
      </c>
      <c r="F12" s="21" t="s">
        <v>1</v>
      </c>
      <c r="G12" s="21" t="s">
        <v>0</v>
      </c>
      <c r="H12" s="21" t="s">
        <v>3</v>
      </c>
      <c r="I12" s="21" t="s">
        <v>58</v>
      </c>
      <c r="J12" s="21" t="s">
        <v>84</v>
      </c>
      <c r="K12" s="21" t="s">
        <v>1</v>
      </c>
      <c r="L12" s="21" t="s">
        <v>2</v>
      </c>
      <c r="M12" s="21" t="s">
        <v>58</v>
      </c>
      <c r="N12" s="21" t="s">
        <v>2</v>
      </c>
      <c r="O12" s="48" t="s">
        <v>19</v>
      </c>
      <c r="P12" s="48" t="s">
        <v>19</v>
      </c>
    </row>
    <row r="13" spans="1:16" s="12" customFormat="1" ht="15.75" x14ac:dyDescent="0.25">
      <c r="A13" s="199" t="s">
        <v>22</v>
      </c>
      <c r="B13" s="200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2" customFormat="1" ht="22.5" customHeight="1" x14ac:dyDescent="0.25">
      <c r="A14" s="83" t="s">
        <v>53</v>
      </c>
      <c r="B14" s="83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4">
        <f>O13*0.357142</f>
        <v>24.999940000000002</v>
      </c>
      <c r="P14" s="50"/>
    </row>
    <row r="15" spans="1:16" s="12" customFormat="1" x14ac:dyDescent="0.25">
      <c r="A15" s="166" t="s">
        <v>91</v>
      </c>
      <c r="B15" s="167" t="s">
        <v>92</v>
      </c>
      <c r="C15" s="22">
        <v>4</v>
      </c>
      <c r="D15" s="22">
        <v>4</v>
      </c>
      <c r="E15" s="77">
        <v>5</v>
      </c>
      <c r="F15" s="22">
        <v>3</v>
      </c>
      <c r="G15" s="22"/>
      <c r="H15" s="22"/>
      <c r="I15" s="22">
        <v>5</v>
      </c>
      <c r="J15" s="22">
        <v>5</v>
      </c>
      <c r="K15" s="22"/>
      <c r="L15" s="22">
        <v>7</v>
      </c>
      <c r="M15" s="22"/>
      <c r="N15" s="22">
        <v>9</v>
      </c>
      <c r="O15" s="90"/>
      <c r="P15" s="25">
        <f t="shared" ref="P15:P21" si="1">SUM(C15:O15)</f>
        <v>42</v>
      </c>
    </row>
    <row r="16" spans="1:16" s="12" customFormat="1" x14ac:dyDescent="0.25">
      <c r="A16" s="166" t="s">
        <v>93</v>
      </c>
      <c r="B16" s="167" t="s">
        <v>94</v>
      </c>
      <c r="C16" s="22">
        <v>4</v>
      </c>
      <c r="D16" s="22">
        <v>5</v>
      </c>
      <c r="E16" s="77">
        <v>5</v>
      </c>
      <c r="F16" s="22"/>
      <c r="G16" s="22">
        <v>5</v>
      </c>
      <c r="H16" s="22"/>
      <c r="I16" s="22">
        <v>5</v>
      </c>
      <c r="J16" s="22">
        <v>8</v>
      </c>
      <c r="K16" s="22"/>
      <c r="L16" s="22">
        <v>8</v>
      </c>
      <c r="M16" s="22">
        <v>9</v>
      </c>
      <c r="N16" s="22">
        <v>12</v>
      </c>
      <c r="O16" s="90"/>
      <c r="P16" s="25">
        <f t="shared" si="1"/>
        <v>61</v>
      </c>
    </row>
    <row r="17" spans="1:16" s="12" customFormat="1" x14ac:dyDescent="0.25">
      <c r="A17" s="166" t="s">
        <v>95</v>
      </c>
      <c r="B17" s="167" t="s">
        <v>96</v>
      </c>
      <c r="C17" s="22">
        <v>4</v>
      </c>
      <c r="D17" s="22">
        <v>5</v>
      </c>
      <c r="E17" s="77">
        <v>5</v>
      </c>
      <c r="F17" s="22">
        <v>5</v>
      </c>
      <c r="G17" s="22">
        <v>5</v>
      </c>
      <c r="H17" s="22"/>
      <c r="I17" s="22"/>
      <c r="J17" s="22"/>
      <c r="K17" s="22">
        <v>9</v>
      </c>
      <c r="L17" s="22">
        <v>8</v>
      </c>
      <c r="M17" s="22">
        <v>8</v>
      </c>
      <c r="N17" s="22">
        <v>12</v>
      </c>
      <c r="O17" s="90"/>
      <c r="P17" s="25">
        <f t="shared" si="1"/>
        <v>61</v>
      </c>
    </row>
    <row r="18" spans="1:16" s="12" customFormat="1" x14ac:dyDescent="0.25">
      <c r="A18" s="166" t="s">
        <v>99</v>
      </c>
      <c r="B18" s="167" t="s">
        <v>100</v>
      </c>
      <c r="C18" s="22">
        <v>3</v>
      </c>
      <c r="D18" s="22">
        <v>5</v>
      </c>
      <c r="E18" s="77"/>
      <c r="F18" s="22"/>
      <c r="G18" s="22">
        <v>4</v>
      </c>
      <c r="H18" s="22">
        <v>4</v>
      </c>
      <c r="I18" s="22">
        <v>4</v>
      </c>
      <c r="J18" s="22">
        <v>5</v>
      </c>
      <c r="K18" s="22"/>
      <c r="L18" s="22">
        <v>7</v>
      </c>
      <c r="M18" s="22"/>
      <c r="N18" s="22">
        <v>9</v>
      </c>
      <c r="O18" s="90"/>
      <c r="P18" s="25">
        <f t="shared" si="1"/>
        <v>41</v>
      </c>
    </row>
    <row r="19" spans="1:16" s="12" customFormat="1" x14ac:dyDescent="0.25">
      <c r="A19" s="166" t="s">
        <v>103</v>
      </c>
      <c r="B19" s="167" t="s">
        <v>104</v>
      </c>
      <c r="C19" s="77">
        <v>3</v>
      </c>
      <c r="D19" s="22">
        <v>5</v>
      </c>
      <c r="E19" s="22">
        <v>4</v>
      </c>
      <c r="F19" s="22"/>
      <c r="G19" s="22">
        <v>4</v>
      </c>
      <c r="H19" s="22">
        <v>3</v>
      </c>
      <c r="I19" s="22"/>
      <c r="J19" s="22">
        <v>6</v>
      </c>
      <c r="K19" s="22"/>
      <c r="L19" s="22"/>
      <c r="M19" s="22">
        <v>8</v>
      </c>
      <c r="N19" s="22">
        <v>13</v>
      </c>
      <c r="O19" s="90"/>
      <c r="P19" s="25">
        <f t="shared" si="1"/>
        <v>46</v>
      </c>
    </row>
    <row r="20" spans="1:16" s="12" customFormat="1" x14ac:dyDescent="0.25">
      <c r="A20" s="166" t="s">
        <v>107</v>
      </c>
      <c r="B20" s="167" t="s">
        <v>108</v>
      </c>
      <c r="C20" s="22">
        <v>4</v>
      </c>
      <c r="D20" s="22">
        <v>3</v>
      </c>
      <c r="E20" s="22">
        <v>2</v>
      </c>
      <c r="F20" s="22">
        <v>1</v>
      </c>
      <c r="G20" s="22">
        <v>5</v>
      </c>
      <c r="H20" s="22">
        <v>3</v>
      </c>
      <c r="I20" s="22"/>
      <c r="J20" s="22">
        <v>7</v>
      </c>
      <c r="K20" s="22">
        <v>5</v>
      </c>
      <c r="L20" s="22">
        <v>7</v>
      </c>
      <c r="M20" s="22"/>
      <c r="N20" s="22">
        <v>12</v>
      </c>
      <c r="O20" s="90"/>
      <c r="P20" s="25">
        <f t="shared" si="1"/>
        <v>49</v>
      </c>
    </row>
    <row r="21" spans="1:16" s="12" customFormat="1" x14ac:dyDescent="0.25">
      <c r="A21" s="166" t="s">
        <v>109</v>
      </c>
      <c r="B21" s="167" t="s">
        <v>110</v>
      </c>
      <c r="C21" s="77">
        <v>3</v>
      </c>
      <c r="D21" s="22"/>
      <c r="E21" s="22"/>
      <c r="F21" s="22"/>
      <c r="G21" s="22">
        <v>1</v>
      </c>
      <c r="H21" s="22"/>
      <c r="I21" s="22"/>
      <c r="J21" s="22"/>
      <c r="K21" s="22">
        <v>6</v>
      </c>
      <c r="L21" s="22"/>
      <c r="M21" s="22">
        <v>7</v>
      </c>
      <c r="N21" s="22">
        <v>11</v>
      </c>
      <c r="O21" s="90"/>
      <c r="P21" s="25">
        <f t="shared" si="1"/>
        <v>28</v>
      </c>
    </row>
    <row r="22" spans="1:16" s="12" customFormat="1" x14ac:dyDescent="0.25">
      <c r="A22" s="166" t="s">
        <v>111</v>
      </c>
      <c r="B22" s="167" t="s">
        <v>112</v>
      </c>
      <c r="C22" s="22">
        <v>4</v>
      </c>
      <c r="D22" s="22">
        <v>5</v>
      </c>
      <c r="E22" s="22"/>
      <c r="F22" s="22">
        <v>4</v>
      </c>
      <c r="G22" s="22">
        <v>4</v>
      </c>
      <c r="H22" s="22">
        <v>2</v>
      </c>
      <c r="I22" s="22"/>
      <c r="J22" s="22">
        <v>7</v>
      </c>
      <c r="K22" s="22">
        <v>8</v>
      </c>
      <c r="L22" s="22">
        <v>8</v>
      </c>
      <c r="M22" s="22"/>
      <c r="N22" s="22">
        <v>13</v>
      </c>
      <c r="O22" s="90"/>
      <c r="P22" s="25">
        <f t="shared" ref="P22:P24" si="2">SUM(C22:N22)</f>
        <v>55</v>
      </c>
    </row>
    <row r="23" spans="1:16" s="12" customFormat="1" x14ac:dyDescent="0.25">
      <c r="A23" s="166" t="s">
        <v>113</v>
      </c>
      <c r="B23" s="167" t="s">
        <v>114</v>
      </c>
      <c r="C23" s="77">
        <v>4</v>
      </c>
      <c r="D23" s="22"/>
      <c r="E23" s="22">
        <v>3</v>
      </c>
      <c r="F23" s="22">
        <v>4</v>
      </c>
      <c r="G23" s="22">
        <v>4</v>
      </c>
      <c r="H23" s="22"/>
      <c r="I23" s="22"/>
      <c r="J23" s="22"/>
      <c r="K23" s="22"/>
      <c r="L23" s="22">
        <v>9</v>
      </c>
      <c r="M23" s="22">
        <v>10</v>
      </c>
      <c r="N23" s="22">
        <v>13</v>
      </c>
      <c r="O23" s="90"/>
      <c r="P23" s="25">
        <f>SUM(C23:O23)</f>
        <v>47</v>
      </c>
    </row>
    <row r="24" spans="1:16" s="12" customFormat="1" x14ac:dyDescent="0.25">
      <c r="A24" s="166" t="s">
        <v>115</v>
      </c>
      <c r="B24" s="167" t="s">
        <v>116</v>
      </c>
      <c r="C24" s="22">
        <v>3</v>
      </c>
      <c r="D24" s="22"/>
      <c r="E24" s="77">
        <v>4</v>
      </c>
      <c r="F24" s="22">
        <v>4</v>
      </c>
      <c r="G24" s="22">
        <v>3</v>
      </c>
      <c r="H24" s="22"/>
      <c r="I24" s="22">
        <v>4</v>
      </c>
      <c r="J24" s="22"/>
      <c r="K24" s="22"/>
      <c r="L24" s="22"/>
      <c r="M24" s="22"/>
      <c r="N24" s="22"/>
      <c r="O24" s="90"/>
      <c r="P24" s="25">
        <f t="shared" si="2"/>
        <v>18</v>
      </c>
    </row>
    <row r="25" spans="1:16" s="12" customFormat="1" x14ac:dyDescent="0.25">
      <c r="A25" s="166" t="s">
        <v>117</v>
      </c>
      <c r="B25" s="167" t="s">
        <v>118</v>
      </c>
      <c r="C25" s="22">
        <v>4</v>
      </c>
      <c r="D25" s="22"/>
      <c r="E25" s="77">
        <v>5</v>
      </c>
      <c r="F25" s="22"/>
      <c r="G25" s="22"/>
      <c r="H25" s="22"/>
      <c r="I25" s="22">
        <v>4</v>
      </c>
      <c r="J25" s="22">
        <v>8</v>
      </c>
      <c r="K25" s="22"/>
      <c r="L25" s="22">
        <v>8</v>
      </c>
      <c r="M25" s="22">
        <v>9</v>
      </c>
      <c r="N25" s="22">
        <v>12</v>
      </c>
      <c r="O25" s="90"/>
      <c r="P25" s="25">
        <f t="shared" ref="P25:P91" si="3">SUM(C25:O25)</f>
        <v>50</v>
      </c>
    </row>
    <row r="26" spans="1:16" s="12" customFormat="1" x14ac:dyDescent="0.25">
      <c r="A26" s="166" t="s">
        <v>123</v>
      </c>
      <c r="B26" s="167" t="s">
        <v>124</v>
      </c>
      <c r="C26" s="22">
        <v>5</v>
      </c>
      <c r="D26" s="22">
        <v>4</v>
      </c>
      <c r="E26" s="77">
        <v>5</v>
      </c>
      <c r="F26" s="22">
        <v>5</v>
      </c>
      <c r="G26" s="22">
        <v>4</v>
      </c>
      <c r="H26" s="22"/>
      <c r="I26" s="22"/>
      <c r="J26" s="22"/>
      <c r="K26" s="22">
        <v>9</v>
      </c>
      <c r="L26" s="22">
        <v>8</v>
      </c>
      <c r="M26" s="22">
        <v>8</v>
      </c>
      <c r="N26" s="22">
        <v>12</v>
      </c>
      <c r="O26" s="90"/>
      <c r="P26" s="25">
        <f t="shared" si="3"/>
        <v>60</v>
      </c>
    </row>
    <row r="27" spans="1:16" s="12" customFormat="1" x14ac:dyDescent="0.25">
      <c r="A27" s="166" t="s">
        <v>125</v>
      </c>
      <c r="B27" s="167" t="s">
        <v>126</v>
      </c>
      <c r="C27" s="22">
        <v>4</v>
      </c>
      <c r="D27" s="22">
        <v>4</v>
      </c>
      <c r="E27" s="77">
        <v>5</v>
      </c>
      <c r="F27" s="22">
        <v>3</v>
      </c>
      <c r="G27" s="22"/>
      <c r="H27" s="22"/>
      <c r="I27" s="22">
        <v>5</v>
      </c>
      <c r="J27" s="22">
        <v>5</v>
      </c>
      <c r="K27" s="22"/>
      <c r="L27" s="22">
        <v>7</v>
      </c>
      <c r="M27" s="22"/>
      <c r="N27" s="22">
        <v>9</v>
      </c>
      <c r="O27" s="90"/>
      <c r="P27" s="25">
        <f t="shared" si="3"/>
        <v>42</v>
      </c>
    </row>
    <row r="28" spans="1:16" s="12" customFormat="1" x14ac:dyDescent="0.25">
      <c r="A28" s="166" t="s">
        <v>131</v>
      </c>
      <c r="B28" s="167" t="s">
        <v>132</v>
      </c>
      <c r="C28" s="22">
        <v>4</v>
      </c>
      <c r="D28" s="22"/>
      <c r="E28" s="77">
        <v>4</v>
      </c>
      <c r="F28" s="22">
        <v>3</v>
      </c>
      <c r="G28" s="22"/>
      <c r="H28" s="22"/>
      <c r="I28" s="22"/>
      <c r="J28" s="22">
        <v>6</v>
      </c>
      <c r="K28" s="22"/>
      <c r="L28" s="22"/>
      <c r="M28" s="22">
        <v>8</v>
      </c>
      <c r="N28" s="22">
        <v>13</v>
      </c>
      <c r="O28" s="90"/>
      <c r="P28" s="25">
        <f t="shared" si="3"/>
        <v>38</v>
      </c>
    </row>
    <row r="29" spans="1:16" s="12" customFormat="1" x14ac:dyDescent="0.25">
      <c r="A29" s="166" t="s">
        <v>133</v>
      </c>
      <c r="B29" s="167" t="s">
        <v>134</v>
      </c>
      <c r="C29" s="22"/>
      <c r="D29" s="22"/>
      <c r="E29" s="22"/>
      <c r="F29" s="22"/>
      <c r="G29" s="22"/>
      <c r="H29" s="22"/>
      <c r="I29" s="22"/>
      <c r="J29" s="22">
        <v>7</v>
      </c>
      <c r="K29" s="22">
        <v>5</v>
      </c>
      <c r="L29" s="22">
        <v>7</v>
      </c>
      <c r="M29" s="22"/>
      <c r="N29" s="22">
        <v>12</v>
      </c>
      <c r="O29" s="90"/>
      <c r="P29" s="25">
        <f t="shared" si="3"/>
        <v>31</v>
      </c>
    </row>
    <row r="30" spans="1:16" s="12" customFormat="1" x14ac:dyDescent="0.25">
      <c r="A30" s="166" t="s">
        <v>135</v>
      </c>
      <c r="B30" s="167" t="s">
        <v>136</v>
      </c>
      <c r="C30" s="22">
        <v>4</v>
      </c>
      <c r="D30" s="22"/>
      <c r="E30" s="77">
        <v>5</v>
      </c>
      <c r="F30" s="22">
        <v>5</v>
      </c>
      <c r="G30" s="22">
        <v>4</v>
      </c>
      <c r="H30" s="22"/>
      <c r="I30" s="22">
        <v>5</v>
      </c>
      <c r="J30" s="22"/>
      <c r="K30" s="22">
        <v>6</v>
      </c>
      <c r="L30" s="22"/>
      <c r="M30" s="22">
        <v>7</v>
      </c>
      <c r="N30" s="22">
        <v>11</v>
      </c>
      <c r="O30" s="90"/>
      <c r="P30" s="25">
        <f t="shared" si="3"/>
        <v>47</v>
      </c>
    </row>
    <row r="31" spans="1:16" s="12" customFormat="1" x14ac:dyDescent="0.25">
      <c r="A31" s="166" t="s">
        <v>141</v>
      </c>
      <c r="B31" s="167" t="s">
        <v>142</v>
      </c>
      <c r="C31" s="22">
        <v>4</v>
      </c>
      <c r="D31" s="22">
        <v>4</v>
      </c>
      <c r="E31" s="77">
        <v>5</v>
      </c>
      <c r="F31" s="22">
        <v>3</v>
      </c>
      <c r="G31" s="22"/>
      <c r="H31" s="22"/>
      <c r="I31" s="22">
        <v>5</v>
      </c>
      <c r="J31" s="22">
        <v>7</v>
      </c>
      <c r="K31" s="22">
        <v>8</v>
      </c>
      <c r="L31" s="22">
        <v>8</v>
      </c>
      <c r="M31" s="22"/>
      <c r="N31" s="22">
        <v>13</v>
      </c>
      <c r="O31" s="90"/>
      <c r="P31" s="25">
        <f t="shared" si="3"/>
        <v>57</v>
      </c>
    </row>
    <row r="32" spans="1:16" s="12" customFormat="1" x14ac:dyDescent="0.25">
      <c r="A32" s="166" t="s">
        <v>143</v>
      </c>
      <c r="B32" s="167" t="s">
        <v>144</v>
      </c>
      <c r="C32" s="22">
        <v>4</v>
      </c>
      <c r="D32" s="22">
        <v>4</v>
      </c>
      <c r="E32" s="77">
        <v>5</v>
      </c>
      <c r="F32" s="22">
        <v>5</v>
      </c>
      <c r="G32" s="22">
        <v>4</v>
      </c>
      <c r="H32" s="22"/>
      <c r="I32" s="22">
        <v>5</v>
      </c>
      <c r="J32" s="22"/>
      <c r="K32" s="22"/>
      <c r="L32" s="22">
        <v>9</v>
      </c>
      <c r="M32" s="22">
        <v>10</v>
      </c>
      <c r="N32" s="22">
        <v>13</v>
      </c>
      <c r="O32" s="90"/>
      <c r="P32" s="25">
        <f t="shared" si="3"/>
        <v>59</v>
      </c>
    </row>
    <row r="33" spans="1:16" s="12" customFormat="1" x14ac:dyDescent="0.25">
      <c r="A33" s="166" t="s">
        <v>147</v>
      </c>
      <c r="B33" s="167" t="s">
        <v>148</v>
      </c>
      <c r="C33" s="77">
        <v>3</v>
      </c>
      <c r="D33" s="22"/>
      <c r="E33" s="22">
        <v>3</v>
      </c>
      <c r="F33" s="22">
        <v>4</v>
      </c>
      <c r="G33" s="22">
        <v>4</v>
      </c>
      <c r="H33" s="22"/>
      <c r="I33" s="22"/>
      <c r="J33" s="22">
        <v>8</v>
      </c>
      <c r="K33" s="22"/>
      <c r="L33" s="22">
        <v>8</v>
      </c>
      <c r="M33" s="22">
        <v>9</v>
      </c>
      <c r="N33" s="22">
        <v>12</v>
      </c>
      <c r="O33" s="90"/>
      <c r="P33" s="25">
        <f t="shared" si="3"/>
        <v>51</v>
      </c>
    </row>
    <row r="34" spans="1:16" s="12" customFormat="1" x14ac:dyDescent="0.25">
      <c r="A34" s="166" t="s">
        <v>151</v>
      </c>
      <c r="B34" s="167" t="s">
        <v>152</v>
      </c>
      <c r="C34" s="22">
        <v>3</v>
      </c>
      <c r="D34" s="22"/>
      <c r="E34" s="77">
        <v>5</v>
      </c>
      <c r="F34" s="22"/>
      <c r="G34" s="22">
        <v>3</v>
      </c>
      <c r="H34" s="22">
        <v>4</v>
      </c>
      <c r="I34" s="22">
        <v>4</v>
      </c>
      <c r="J34" s="22"/>
      <c r="K34" s="22">
        <v>9</v>
      </c>
      <c r="L34" s="22">
        <v>8</v>
      </c>
      <c r="M34" s="22">
        <v>8</v>
      </c>
      <c r="N34" s="22">
        <v>12</v>
      </c>
      <c r="O34" s="90"/>
      <c r="P34" s="25">
        <f t="shared" si="3"/>
        <v>56</v>
      </c>
    </row>
    <row r="35" spans="1:16" s="12" customFormat="1" x14ac:dyDescent="0.25">
      <c r="A35" s="166" t="s">
        <v>155</v>
      </c>
      <c r="B35" s="167" t="s">
        <v>156</v>
      </c>
      <c r="C35" s="22">
        <v>4</v>
      </c>
      <c r="D35" s="22"/>
      <c r="E35" s="77">
        <v>5</v>
      </c>
      <c r="F35" s="22">
        <v>5</v>
      </c>
      <c r="G35" s="22">
        <v>4</v>
      </c>
      <c r="H35" s="22"/>
      <c r="I35" s="22">
        <v>5</v>
      </c>
      <c r="J35" s="22"/>
      <c r="K35" s="22">
        <v>6</v>
      </c>
      <c r="L35" s="22"/>
      <c r="M35" s="22">
        <v>7</v>
      </c>
      <c r="N35" s="22">
        <v>11</v>
      </c>
      <c r="O35" s="90"/>
      <c r="P35" s="25">
        <f t="shared" si="3"/>
        <v>47</v>
      </c>
    </row>
    <row r="36" spans="1:16" s="12" customFormat="1" x14ac:dyDescent="0.25">
      <c r="A36" s="166" t="s">
        <v>157</v>
      </c>
      <c r="B36" s="167" t="s">
        <v>158</v>
      </c>
      <c r="C36" s="22">
        <v>3</v>
      </c>
      <c r="D36" s="22"/>
      <c r="E36" s="77">
        <v>5</v>
      </c>
      <c r="F36" s="22"/>
      <c r="G36" s="22">
        <v>3</v>
      </c>
      <c r="H36" s="22">
        <v>4</v>
      </c>
      <c r="I36" s="22">
        <v>4</v>
      </c>
      <c r="J36" s="22"/>
      <c r="K36" s="22">
        <v>9</v>
      </c>
      <c r="L36" s="22">
        <v>8</v>
      </c>
      <c r="M36" s="22">
        <v>8</v>
      </c>
      <c r="N36" s="22">
        <v>12</v>
      </c>
      <c r="O36" s="90"/>
      <c r="P36" s="25">
        <f t="shared" si="3"/>
        <v>56</v>
      </c>
    </row>
    <row r="37" spans="1:16" s="12" customFormat="1" x14ac:dyDescent="0.25">
      <c r="A37" s="166" t="s">
        <v>159</v>
      </c>
      <c r="B37" s="167" t="s">
        <v>160</v>
      </c>
      <c r="C37" s="22">
        <v>4</v>
      </c>
      <c r="D37" s="22"/>
      <c r="E37" s="77">
        <v>5</v>
      </c>
      <c r="F37" s="22">
        <v>5</v>
      </c>
      <c r="G37" s="22">
        <v>4</v>
      </c>
      <c r="H37" s="22"/>
      <c r="I37" s="22">
        <v>5</v>
      </c>
      <c r="J37" s="22"/>
      <c r="K37" s="22">
        <v>6</v>
      </c>
      <c r="L37" s="22"/>
      <c r="M37" s="22">
        <v>7</v>
      </c>
      <c r="N37" s="22">
        <v>11</v>
      </c>
      <c r="O37" s="90"/>
      <c r="P37" s="25">
        <f t="shared" si="3"/>
        <v>47</v>
      </c>
    </row>
    <row r="38" spans="1:16" s="12" customFormat="1" x14ac:dyDescent="0.25">
      <c r="A38" s="166" t="s">
        <v>161</v>
      </c>
      <c r="B38" s="167" t="s">
        <v>162</v>
      </c>
      <c r="C38" s="22">
        <v>3</v>
      </c>
      <c r="D38" s="22">
        <v>4</v>
      </c>
      <c r="E38" s="77">
        <v>5</v>
      </c>
      <c r="F38" s="22">
        <v>3</v>
      </c>
      <c r="G38" s="22"/>
      <c r="H38" s="22"/>
      <c r="I38" s="22">
        <v>5</v>
      </c>
      <c r="J38" s="22">
        <v>7</v>
      </c>
      <c r="K38" s="22">
        <v>8</v>
      </c>
      <c r="L38" s="22">
        <v>8</v>
      </c>
      <c r="M38" s="22"/>
      <c r="N38" s="22">
        <v>13</v>
      </c>
      <c r="O38" s="90"/>
      <c r="P38" s="25">
        <f t="shared" si="3"/>
        <v>56</v>
      </c>
    </row>
    <row r="39" spans="1:16" s="12" customFormat="1" x14ac:dyDescent="0.25">
      <c r="A39" s="166" t="s">
        <v>163</v>
      </c>
      <c r="B39" s="167" t="s">
        <v>164</v>
      </c>
      <c r="C39" s="22">
        <v>5</v>
      </c>
      <c r="D39" s="22">
        <v>4</v>
      </c>
      <c r="E39" s="77">
        <v>5</v>
      </c>
      <c r="F39" s="22">
        <v>5</v>
      </c>
      <c r="G39" s="22">
        <v>4</v>
      </c>
      <c r="H39" s="22"/>
      <c r="I39" s="22">
        <v>5</v>
      </c>
      <c r="J39" s="22"/>
      <c r="K39" s="22"/>
      <c r="L39" s="22">
        <v>9</v>
      </c>
      <c r="M39" s="22">
        <v>10</v>
      </c>
      <c r="N39" s="22">
        <v>13</v>
      </c>
      <c r="O39" s="90"/>
      <c r="P39" s="25">
        <f t="shared" si="3"/>
        <v>60</v>
      </c>
    </row>
    <row r="40" spans="1:16" s="12" customFormat="1" x14ac:dyDescent="0.25">
      <c r="A40" s="166" t="s">
        <v>165</v>
      </c>
      <c r="B40" s="167" t="s">
        <v>166</v>
      </c>
      <c r="C40" s="77">
        <v>4</v>
      </c>
      <c r="D40" s="22">
        <v>5</v>
      </c>
      <c r="E40" s="22">
        <v>4</v>
      </c>
      <c r="F40" s="22"/>
      <c r="G40" s="22">
        <v>4</v>
      </c>
      <c r="H40" s="22">
        <v>3</v>
      </c>
      <c r="I40" s="22"/>
      <c r="J40" s="22"/>
      <c r="K40" s="22">
        <v>7</v>
      </c>
      <c r="L40" s="22">
        <v>8</v>
      </c>
      <c r="M40" s="22">
        <v>7</v>
      </c>
      <c r="N40" s="22">
        <v>9</v>
      </c>
      <c r="O40" s="90"/>
      <c r="P40" s="25">
        <f t="shared" si="3"/>
        <v>51</v>
      </c>
    </row>
    <row r="41" spans="1:16" s="12" customFormat="1" x14ac:dyDescent="0.25">
      <c r="A41" s="166" t="s">
        <v>167</v>
      </c>
      <c r="B41" s="167" t="s">
        <v>168</v>
      </c>
      <c r="C41" s="22">
        <v>4</v>
      </c>
      <c r="D41" s="22">
        <v>3</v>
      </c>
      <c r="E41" s="22">
        <v>2</v>
      </c>
      <c r="F41" s="22">
        <v>1</v>
      </c>
      <c r="G41" s="22">
        <v>5</v>
      </c>
      <c r="H41" s="22">
        <v>3</v>
      </c>
      <c r="I41" s="22"/>
      <c r="J41" s="22">
        <v>8</v>
      </c>
      <c r="K41" s="22"/>
      <c r="L41" s="22">
        <v>8</v>
      </c>
      <c r="M41" s="22">
        <v>9</v>
      </c>
      <c r="N41" s="22">
        <v>12</v>
      </c>
      <c r="O41" s="90"/>
      <c r="P41" s="25">
        <f t="shared" si="3"/>
        <v>55</v>
      </c>
    </row>
    <row r="42" spans="1:16" s="12" customFormat="1" x14ac:dyDescent="0.25">
      <c r="A42" s="166" t="s">
        <v>177</v>
      </c>
      <c r="B42" s="167" t="s">
        <v>178</v>
      </c>
      <c r="C42" s="77">
        <v>4</v>
      </c>
      <c r="D42" s="22"/>
      <c r="E42" s="22"/>
      <c r="F42" s="22"/>
      <c r="G42" s="22">
        <v>1</v>
      </c>
      <c r="H42" s="22"/>
      <c r="I42" s="22"/>
      <c r="J42" s="22"/>
      <c r="K42" s="22">
        <v>9</v>
      </c>
      <c r="L42" s="22">
        <v>8</v>
      </c>
      <c r="M42" s="22">
        <v>8</v>
      </c>
      <c r="N42" s="22">
        <v>12</v>
      </c>
      <c r="O42" s="90"/>
      <c r="P42" s="25">
        <f t="shared" si="3"/>
        <v>42</v>
      </c>
    </row>
    <row r="43" spans="1:16" s="12" customFormat="1" x14ac:dyDescent="0.25">
      <c r="A43" s="166" t="s">
        <v>179</v>
      </c>
      <c r="B43" s="167" t="s">
        <v>180</v>
      </c>
      <c r="C43" s="22">
        <v>3</v>
      </c>
      <c r="D43" s="22">
        <v>5</v>
      </c>
      <c r="E43" s="22"/>
      <c r="F43" s="22">
        <v>4</v>
      </c>
      <c r="G43" s="22">
        <v>4</v>
      </c>
      <c r="H43" s="22">
        <v>2</v>
      </c>
      <c r="I43" s="22"/>
      <c r="J43" s="22">
        <v>8</v>
      </c>
      <c r="K43" s="22">
        <v>8</v>
      </c>
      <c r="L43" s="22">
        <v>7</v>
      </c>
      <c r="M43" s="22"/>
      <c r="N43" s="22">
        <v>12</v>
      </c>
      <c r="O43" s="90"/>
      <c r="P43" s="25">
        <f t="shared" si="3"/>
        <v>53</v>
      </c>
    </row>
    <row r="44" spans="1:16" s="12" customFormat="1" x14ac:dyDescent="0.25">
      <c r="A44" s="166" t="s">
        <v>185</v>
      </c>
      <c r="B44" s="167" t="s">
        <v>186</v>
      </c>
      <c r="C44" s="77">
        <v>4</v>
      </c>
      <c r="D44" s="22">
        <v>5</v>
      </c>
      <c r="E44" s="22">
        <v>4</v>
      </c>
      <c r="F44" s="22"/>
      <c r="G44" s="22">
        <v>4</v>
      </c>
      <c r="H44" s="22">
        <v>5</v>
      </c>
      <c r="I44" s="22"/>
      <c r="J44" s="22">
        <v>7</v>
      </c>
      <c r="K44" s="22"/>
      <c r="L44" s="22">
        <v>5</v>
      </c>
      <c r="M44" s="22">
        <v>5</v>
      </c>
      <c r="N44" s="22">
        <v>12</v>
      </c>
      <c r="O44" s="90"/>
      <c r="P44" s="25">
        <f t="shared" si="3"/>
        <v>51</v>
      </c>
    </row>
    <row r="45" spans="1:16" s="12" customFormat="1" x14ac:dyDescent="0.25">
      <c r="A45" s="166" t="s">
        <v>187</v>
      </c>
      <c r="B45" s="167" t="s">
        <v>188</v>
      </c>
      <c r="C45" s="22">
        <v>4</v>
      </c>
      <c r="D45" s="22">
        <v>3</v>
      </c>
      <c r="E45" s="22">
        <v>2</v>
      </c>
      <c r="F45" s="22">
        <v>1</v>
      </c>
      <c r="G45" s="22">
        <v>5</v>
      </c>
      <c r="H45" s="22">
        <v>5</v>
      </c>
      <c r="I45" s="22"/>
      <c r="J45" s="22">
        <v>5</v>
      </c>
      <c r="K45" s="22">
        <v>6</v>
      </c>
      <c r="L45" s="22">
        <v>8</v>
      </c>
      <c r="M45" s="22"/>
      <c r="N45" s="22">
        <v>10</v>
      </c>
      <c r="O45" s="90"/>
      <c r="P45" s="25">
        <f t="shared" si="3"/>
        <v>49</v>
      </c>
    </row>
    <row r="46" spans="1:16" s="12" customFormat="1" x14ac:dyDescent="0.25">
      <c r="A46" s="166" t="s">
        <v>189</v>
      </c>
      <c r="B46" s="167" t="s">
        <v>190</v>
      </c>
      <c r="C46" s="77">
        <v>3</v>
      </c>
      <c r="D46" s="22"/>
      <c r="E46" s="22"/>
      <c r="F46" s="22"/>
      <c r="G46" s="22">
        <v>1</v>
      </c>
      <c r="H46" s="22"/>
      <c r="I46" s="22"/>
      <c r="J46" s="22"/>
      <c r="K46" s="22">
        <v>6</v>
      </c>
      <c r="L46" s="22">
        <v>5</v>
      </c>
      <c r="M46" s="22">
        <v>7</v>
      </c>
      <c r="N46" s="22">
        <v>14</v>
      </c>
      <c r="O46" s="90"/>
      <c r="P46" s="25">
        <f t="shared" si="3"/>
        <v>36</v>
      </c>
    </row>
    <row r="47" spans="1:16" s="12" customFormat="1" x14ac:dyDescent="0.25">
      <c r="A47" s="166" t="s">
        <v>191</v>
      </c>
      <c r="B47" s="167" t="s">
        <v>192</v>
      </c>
      <c r="C47" s="22">
        <v>5</v>
      </c>
      <c r="D47" s="22">
        <v>5</v>
      </c>
      <c r="E47" s="22"/>
      <c r="F47" s="22">
        <v>4</v>
      </c>
      <c r="G47" s="22">
        <v>4</v>
      </c>
      <c r="H47" s="22">
        <v>5</v>
      </c>
      <c r="I47" s="22"/>
      <c r="J47" s="22">
        <v>8</v>
      </c>
      <c r="K47" s="22">
        <v>8</v>
      </c>
      <c r="L47" s="22">
        <v>7</v>
      </c>
      <c r="M47" s="22"/>
      <c r="N47" s="22">
        <v>12</v>
      </c>
      <c r="O47" s="90"/>
      <c r="P47" s="25">
        <f t="shared" si="3"/>
        <v>58</v>
      </c>
    </row>
    <row r="48" spans="1:16" s="12" customFormat="1" x14ac:dyDescent="0.25">
      <c r="A48" s="166" t="s">
        <v>199</v>
      </c>
      <c r="B48" s="167" t="s">
        <v>200</v>
      </c>
      <c r="C48" s="77">
        <v>5</v>
      </c>
      <c r="D48" s="22"/>
      <c r="E48" s="22">
        <v>3</v>
      </c>
      <c r="F48" s="22">
        <v>4</v>
      </c>
      <c r="G48" s="22">
        <v>4</v>
      </c>
      <c r="H48" s="22"/>
      <c r="I48" s="22"/>
      <c r="J48" s="22">
        <v>5</v>
      </c>
      <c r="K48" s="22"/>
      <c r="L48" s="22">
        <v>7</v>
      </c>
      <c r="M48" s="22"/>
      <c r="N48" s="22">
        <v>9</v>
      </c>
      <c r="O48" s="90"/>
      <c r="P48" s="25">
        <f t="shared" si="3"/>
        <v>37</v>
      </c>
    </row>
    <row r="49" spans="1:16" s="12" customFormat="1" x14ac:dyDescent="0.25">
      <c r="A49" s="166" t="s">
        <v>201</v>
      </c>
      <c r="B49" s="167" t="s">
        <v>202</v>
      </c>
      <c r="C49" s="22">
        <v>4</v>
      </c>
      <c r="D49" s="22"/>
      <c r="E49" s="77">
        <v>4</v>
      </c>
      <c r="F49" s="22">
        <v>4</v>
      </c>
      <c r="G49" s="22">
        <v>3</v>
      </c>
      <c r="H49" s="22"/>
      <c r="I49" s="22">
        <v>4</v>
      </c>
      <c r="J49" s="22">
        <v>6</v>
      </c>
      <c r="K49" s="22"/>
      <c r="L49" s="22"/>
      <c r="M49" s="22">
        <v>8</v>
      </c>
      <c r="N49" s="22">
        <v>13</v>
      </c>
      <c r="O49" s="90"/>
      <c r="P49" s="25">
        <f t="shared" si="3"/>
        <v>46</v>
      </c>
    </row>
    <row r="50" spans="1:16" s="12" customFormat="1" x14ac:dyDescent="0.25">
      <c r="A50" s="166" t="s">
        <v>203</v>
      </c>
      <c r="B50" s="167" t="s">
        <v>204</v>
      </c>
      <c r="C50" s="22"/>
      <c r="D50" s="22"/>
      <c r="E50" s="77">
        <v>2</v>
      </c>
      <c r="F50" s="22"/>
      <c r="G50" s="22">
        <v>5</v>
      </c>
      <c r="H50" s="22"/>
      <c r="I50" s="22">
        <v>4</v>
      </c>
      <c r="J50" s="22">
        <v>7</v>
      </c>
      <c r="K50" s="22">
        <v>5</v>
      </c>
      <c r="L50" s="22">
        <v>7</v>
      </c>
      <c r="M50" s="22"/>
      <c r="N50" s="22">
        <v>12</v>
      </c>
      <c r="O50" s="90"/>
      <c r="P50" s="25">
        <f t="shared" si="3"/>
        <v>42</v>
      </c>
    </row>
    <row r="51" spans="1:16" s="12" customFormat="1" x14ac:dyDescent="0.25">
      <c r="A51" s="166" t="s">
        <v>205</v>
      </c>
      <c r="B51" s="167" t="s">
        <v>206</v>
      </c>
      <c r="C51" s="22">
        <v>3</v>
      </c>
      <c r="D51" s="22">
        <v>5</v>
      </c>
      <c r="E51" s="77"/>
      <c r="F51" s="22"/>
      <c r="G51" s="22">
        <v>4</v>
      </c>
      <c r="H51" s="22"/>
      <c r="I51" s="22">
        <v>5</v>
      </c>
      <c r="J51" s="22"/>
      <c r="K51" s="22">
        <v>6</v>
      </c>
      <c r="L51" s="22"/>
      <c r="M51" s="22">
        <v>7</v>
      </c>
      <c r="N51" s="22">
        <v>11</v>
      </c>
      <c r="O51" s="90"/>
      <c r="P51" s="25">
        <f t="shared" si="3"/>
        <v>41</v>
      </c>
    </row>
    <row r="52" spans="1:16" s="12" customFormat="1" x14ac:dyDescent="0.25">
      <c r="A52" s="166" t="s">
        <v>209</v>
      </c>
      <c r="B52" s="167" t="s">
        <v>210</v>
      </c>
      <c r="C52" s="22">
        <v>4</v>
      </c>
      <c r="D52" s="22"/>
      <c r="E52" s="77">
        <v>5</v>
      </c>
      <c r="F52" s="22">
        <v>4</v>
      </c>
      <c r="G52" s="22">
        <v>5</v>
      </c>
      <c r="H52" s="22"/>
      <c r="I52" s="22"/>
      <c r="J52" s="22">
        <v>7</v>
      </c>
      <c r="K52" s="22">
        <v>8</v>
      </c>
      <c r="L52" s="22">
        <v>8</v>
      </c>
      <c r="M52" s="22"/>
      <c r="N52" s="22">
        <v>13</v>
      </c>
      <c r="O52" s="90"/>
      <c r="P52" s="25">
        <f t="shared" si="3"/>
        <v>54</v>
      </c>
    </row>
    <row r="53" spans="1:16" s="12" customFormat="1" x14ac:dyDescent="0.25">
      <c r="A53" s="166" t="s">
        <v>213</v>
      </c>
      <c r="B53" s="167" t="s">
        <v>214</v>
      </c>
      <c r="C53" s="22">
        <v>3</v>
      </c>
      <c r="D53" s="22"/>
      <c r="E53" s="77">
        <v>5</v>
      </c>
      <c r="F53" s="22">
        <v>5</v>
      </c>
      <c r="G53" s="22"/>
      <c r="H53" s="22">
        <v>5</v>
      </c>
      <c r="I53" s="22">
        <v>2</v>
      </c>
      <c r="J53" s="22">
        <v>6</v>
      </c>
      <c r="K53" s="22"/>
      <c r="L53" s="22"/>
      <c r="M53" s="22">
        <v>8</v>
      </c>
      <c r="N53" s="22">
        <v>13</v>
      </c>
      <c r="O53" s="90"/>
      <c r="P53" s="25">
        <f t="shared" si="3"/>
        <v>47</v>
      </c>
    </row>
    <row r="54" spans="1:16" s="12" customFormat="1" x14ac:dyDescent="0.25">
      <c r="A54" s="166" t="s">
        <v>215</v>
      </c>
      <c r="B54" s="167" t="s">
        <v>216</v>
      </c>
      <c r="C54" s="22">
        <v>3</v>
      </c>
      <c r="D54" s="22">
        <v>4</v>
      </c>
      <c r="E54" s="77">
        <v>5</v>
      </c>
      <c r="F54" s="22">
        <v>4</v>
      </c>
      <c r="G54" s="22">
        <v>5</v>
      </c>
      <c r="H54" s="22"/>
      <c r="I54" s="22"/>
      <c r="J54" s="22">
        <v>7</v>
      </c>
      <c r="K54" s="22">
        <v>5</v>
      </c>
      <c r="L54" s="22">
        <v>7</v>
      </c>
      <c r="M54" s="22"/>
      <c r="N54" s="22">
        <v>12</v>
      </c>
      <c r="O54" s="90"/>
      <c r="P54" s="25">
        <f t="shared" si="3"/>
        <v>52</v>
      </c>
    </row>
    <row r="55" spans="1:16" s="12" customFormat="1" x14ac:dyDescent="0.25">
      <c r="A55" s="166" t="s">
        <v>225</v>
      </c>
      <c r="B55" s="167" t="s">
        <v>226</v>
      </c>
      <c r="C55" s="22">
        <v>3</v>
      </c>
      <c r="D55" s="22"/>
      <c r="E55" s="77">
        <v>4</v>
      </c>
      <c r="F55" s="22"/>
      <c r="G55" s="22">
        <v>4</v>
      </c>
      <c r="H55" s="22">
        <v>4</v>
      </c>
      <c r="I55" s="22">
        <v>5</v>
      </c>
      <c r="J55" s="22"/>
      <c r="K55" s="22">
        <v>6</v>
      </c>
      <c r="L55" s="22"/>
      <c r="M55" s="22">
        <v>7</v>
      </c>
      <c r="N55" s="22">
        <v>11</v>
      </c>
      <c r="O55" s="90"/>
      <c r="P55" s="25">
        <f t="shared" si="3"/>
        <v>44</v>
      </c>
    </row>
    <row r="56" spans="1:16" s="12" customFormat="1" x14ac:dyDescent="0.25">
      <c r="A56" s="166" t="s">
        <v>227</v>
      </c>
      <c r="B56" s="167" t="s">
        <v>228</v>
      </c>
      <c r="C56" s="22">
        <v>3</v>
      </c>
      <c r="D56" s="22">
        <v>4</v>
      </c>
      <c r="E56" s="77">
        <v>5</v>
      </c>
      <c r="F56" s="22"/>
      <c r="G56" s="22">
        <v>5</v>
      </c>
      <c r="H56" s="22"/>
      <c r="I56" s="22">
        <v>4</v>
      </c>
      <c r="J56" s="22">
        <v>7</v>
      </c>
      <c r="K56" s="22">
        <v>8</v>
      </c>
      <c r="L56" s="22">
        <v>8</v>
      </c>
      <c r="M56" s="22"/>
      <c r="N56" s="22">
        <v>13</v>
      </c>
      <c r="O56" s="90"/>
      <c r="P56" s="25">
        <f t="shared" si="3"/>
        <v>57</v>
      </c>
    </row>
    <row r="57" spans="1:16" s="12" customFormat="1" x14ac:dyDescent="0.25">
      <c r="A57" s="166" t="s">
        <v>229</v>
      </c>
      <c r="B57" s="167" t="s">
        <v>230</v>
      </c>
      <c r="C57" s="22">
        <v>4</v>
      </c>
      <c r="D57" s="22">
        <v>4</v>
      </c>
      <c r="E57" s="77">
        <v>5</v>
      </c>
      <c r="F57" s="22"/>
      <c r="G57" s="22">
        <v>3</v>
      </c>
      <c r="H57" s="22"/>
      <c r="I57" s="22">
        <v>4</v>
      </c>
      <c r="J57" s="22"/>
      <c r="K57" s="22"/>
      <c r="L57" s="22">
        <v>9</v>
      </c>
      <c r="M57" s="22">
        <v>10</v>
      </c>
      <c r="N57" s="22">
        <v>13</v>
      </c>
      <c r="O57" s="90"/>
      <c r="P57" s="25">
        <f t="shared" si="3"/>
        <v>52</v>
      </c>
    </row>
    <row r="58" spans="1:16" s="12" customFormat="1" x14ac:dyDescent="0.25">
      <c r="A58" s="166" t="s">
        <v>231</v>
      </c>
      <c r="B58" s="167" t="s">
        <v>232</v>
      </c>
      <c r="C58" s="22">
        <v>4</v>
      </c>
      <c r="D58" s="22">
        <v>3</v>
      </c>
      <c r="E58" s="22">
        <v>4</v>
      </c>
      <c r="F58" s="22">
        <v>5</v>
      </c>
      <c r="G58" s="22">
        <v>1</v>
      </c>
      <c r="H58" s="22"/>
      <c r="I58" s="22"/>
      <c r="J58" s="22">
        <v>8</v>
      </c>
      <c r="K58" s="22">
        <v>8</v>
      </c>
      <c r="L58" s="22">
        <v>9</v>
      </c>
      <c r="M58" s="22"/>
      <c r="N58" s="22">
        <v>10</v>
      </c>
      <c r="O58" s="90"/>
      <c r="P58" s="25">
        <f t="shared" si="3"/>
        <v>52</v>
      </c>
    </row>
    <row r="59" spans="1:16" s="12" customFormat="1" x14ac:dyDescent="0.25">
      <c r="A59" s="166" t="s">
        <v>239</v>
      </c>
      <c r="B59" s="167" t="s">
        <v>240</v>
      </c>
      <c r="C59" s="22">
        <v>5</v>
      </c>
      <c r="D59" s="22">
        <v>5</v>
      </c>
      <c r="E59" s="77">
        <v>5</v>
      </c>
      <c r="F59" s="22"/>
      <c r="G59" s="22">
        <v>5</v>
      </c>
      <c r="H59" s="22"/>
      <c r="I59" s="22">
        <v>5</v>
      </c>
      <c r="J59" s="22">
        <v>8</v>
      </c>
      <c r="K59" s="22"/>
      <c r="L59" s="22">
        <v>8</v>
      </c>
      <c r="M59" s="22">
        <v>9</v>
      </c>
      <c r="N59" s="22">
        <v>12</v>
      </c>
      <c r="O59" s="90"/>
      <c r="P59" s="25">
        <f t="shared" si="3"/>
        <v>62</v>
      </c>
    </row>
    <row r="60" spans="1:16" s="12" customFormat="1" x14ac:dyDescent="0.25">
      <c r="A60" s="166" t="s">
        <v>241</v>
      </c>
      <c r="B60" s="167" t="s">
        <v>242</v>
      </c>
      <c r="C60" s="22">
        <v>5</v>
      </c>
      <c r="D60" s="22">
        <v>5</v>
      </c>
      <c r="E60" s="77">
        <v>5</v>
      </c>
      <c r="F60" s="22">
        <v>5</v>
      </c>
      <c r="G60" s="22">
        <v>5</v>
      </c>
      <c r="H60" s="22"/>
      <c r="I60" s="22"/>
      <c r="J60" s="22"/>
      <c r="K60" s="22">
        <v>9</v>
      </c>
      <c r="L60" s="22">
        <v>8</v>
      </c>
      <c r="M60" s="22">
        <v>8</v>
      </c>
      <c r="N60" s="22">
        <v>12</v>
      </c>
      <c r="O60" s="90"/>
      <c r="P60" s="25">
        <f t="shared" si="3"/>
        <v>62</v>
      </c>
    </row>
    <row r="61" spans="1:16" s="12" customFormat="1" x14ac:dyDescent="0.25">
      <c r="A61" s="166" t="s">
        <v>245</v>
      </c>
      <c r="B61" s="167" t="s">
        <v>246</v>
      </c>
      <c r="C61" s="22">
        <v>5</v>
      </c>
      <c r="D61" s="22">
        <v>5</v>
      </c>
      <c r="E61" s="77"/>
      <c r="F61" s="22"/>
      <c r="G61" s="22">
        <v>4</v>
      </c>
      <c r="H61" s="22">
        <v>4</v>
      </c>
      <c r="I61" s="22">
        <v>2</v>
      </c>
      <c r="J61" s="22">
        <v>5</v>
      </c>
      <c r="K61" s="22"/>
      <c r="L61" s="22">
        <v>7</v>
      </c>
      <c r="M61" s="22"/>
      <c r="N61" s="22">
        <v>9</v>
      </c>
      <c r="O61" s="90"/>
      <c r="P61" s="25">
        <f t="shared" si="3"/>
        <v>41</v>
      </c>
    </row>
    <row r="62" spans="1:16" s="12" customFormat="1" x14ac:dyDescent="0.25">
      <c r="A62" s="166" t="s">
        <v>251</v>
      </c>
      <c r="B62" s="167" t="s">
        <v>252</v>
      </c>
      <c r="C62" s="77">
        <v>5</v>
      </c>
      <c r="D62" s="22">
        <v>5</v>
      </c>
      <c r="E62" s="22">
        <v>4</v>
      </c>
      <c r="F62" s="22"/>
      <c r="G62" s="22">
        <v>4</v>
      </c>
      <c r="H62" s="22">
        <v>3</v>
      </c>
      <c r="I62" s="22"/>
      <c r="J62" s="22">
        <v>6</v>
      </c>
      <c r="K62" s="22"/>
      <c r="L62" s="22"/>
      <c r="M62" s="22">
        <v>8</v>
      </c>
      <c r="N62" s="22">
        <v>13</v>
      </c>
      <c r="O62" s="90"/>
      <c r="P62" s="25">
        <f t="shared" si="3"/>
        <v>48</v>
      </c>
    </row>
    <row r="63" spans="1:16" s="12" customFormat="1" x14ac:dyDescent="0.25">
      <c r="A63" s="166" t="s">
        <v>257</v>
      </c>
      <c r="B63" s="167" t="s">
        <v>258</v>
      </c>
      <c r="C63" s="22">
        <v>5</v>
      </c>
      <c r="D63" s="22">
        <v>3</v>
      </c>
      <c r="E63" s="22">
        <v>2</v>
      </c>
      <c r="F63" s="22">
        <v>1</v>
      </c>
      <c r="G63" s="22">
        <v>5</v>
      </c>
      <c r="H63" s="22">
        <v>3</v>
      </c>
      <c r="I63" s="22"/>
      <c r="J63" s="22">
        <v>7</v>
      </c>
      <c r="K63" s="22">
        <v>5</v>
      </c>
      <c r="L63" s="22">
        <v>7</v>
      </c>
      <c r="M63" s="22"/>
      <c r="N63" s="22">
        <v>12</v>
      </c>
      <c r="O63" s="90"/>
      <c r="P63" s="25">
        <f t="shared" si="3"/>
        <v>50</v>
      </c>
    </row>
    <row r="64" spans="1:16" s="12" customFormat="1" x14ac:dyDescent="0.25">
      <c r="A64" s="166" t="s">
        <v>259</v>
      </c>
      <c r="B64" s="167" t="s">
        <v>260</v>
      </c>
      <c r="C64" s="77">
        <v>3</v>
      </c>
      <c r="D64" s="22"/>
      <c r="E64" s="22"/>
      <c r="F64" s="22"/>
      <c r="G64" s="22">
        <v>1</v>
      </c>
      <c r="H64" s="22"/>
      <c r="I64" s="22"/>
      <c r="J64" s="22"/>
      <c r="K64" s="22">
        <v>6</v>
      </c>
      <c r="L64" s="22"/>
      <c r="M64" s="22">
        <v>7</v>
      </c>
      <c r="N64" s="22">
        <v>11</v>
      </c>
      <c r="O64" s="90"/>
      <c r="P64" s="25">
        <f t="shared" si="3"/>
        <v>28</v>
      </c>
    </row>
    <row r="65" spans="1:16" s="12" customFormat="1" x14ac:dyDescent="0.25">
      <c r="A65" s="166" t="s">
        <v>263</v>
      </c>
      <c r="B65" s="167" t="s">
        <v>264</v>
      </c>
      <c r="C65" s="22">
        <v>5</v>
      </c>
      <c r="D65" s="22">
        <v>5</v>
      </c>
      <c r="E65" s="22"/>
      <c r="F65" s="22">
        <v>4</v>
      </c>
      <c r="G65" s="22">
        <v>4</v>
      </c>
      <c r="H65" s="22">
        <v>2</v>
      </c>
      <c r="I65" s="22"/>
      <c r="J65" s="22">
        <v>7</v>
      </c>
      <c r="K65" s="22">
        <v>8</v>
      </c>
      <c r="L65" s="22">
        <v>8</v>
      </c>
      <c r="M65" s="22"/>
      <c r="N65" s="22">
        <v>13</v>
      </c>
      <c r="O65" s="90"/>
      <c r="P65" s="25">
        <f t="shared" si="3"/>
        <v>56</v>
      </c>
    </row>
    <row r="66" spans="1:16" s="12" customFormat="1" x14ac:dyDescent="0.25">
      <c r="A66" s="166" t="s">
        <v>265</v>
      </c>
      <c r="B66" s="167" t="s">
        <v>266</v>
      </c>
      <c r="C66" s="77">
        <v>5</v>
      </c>
      <c r="D66" s="22"/>
      <c r="E66" s="22">
        <v>3</v>
      </c>
      <c r="F66" s="22">
        <v>4</v>
      </c>
      <c r="G66" s="22">
        <v>4</v>
      </c>
      <c r="H66" s="22"/>
      <c r="I66" s="22"/>
      <c r="J66" s="22"/>
      <c r="K66" s="22"/>
      <c r="L66" s="22">
        <v>9</v>
      </c>
      <c r="M66" s="22">
        <v>10</v>
      </c>
      <c r="N66" s="22">
        <v>13</v>
      </c>
      <c r="O66" s="90"/>
      <c r="P66" s="25">
        <f t="shared" si="3"/>
        <v>48</v>
      </c>
    </row>
    <row r="67" spans="1:16" s="12" customFormat="1" x14ac:dyDescent="0.25">
      <c r="A67" s="166" t="s">
        <v>273</v>
      </c>
      <c r="B67" s="167" t="s">
        <v>274</v>
      </c>
      <c r="C67" s="22">
        <v>2</v>
      </c>
      <c r="D67" s="22"/>
      <c r="E67" s="77">
        <v>4</v>
      </c>
      <c r="F67" s="22">
        <v>4</v>
      </c>
      <c r="G67" s="22">
        <v>3</v>
      </c>
      <c r="H67" s="22"/>
      <c r="I67" s="22">
        <v>4</v>
      </c>
      <c r="J67" s="22"/>
      <c r="K67" s="22">
        <v>5</v>
      </c>
      <c r="L67" s="22">
        <v>2</v>
      </c>
      <c r="M67" s="22">
        <v>3</v>
      </c>
      <c r="N67" s="22">
        <v>5</v>
      </c>
      <c r="O67" s="90"/>
      <c r="P67" s="25">
        <f t="shared" si="3"/>
        <v>32</v>
      </c>
    </row>
    <row r="68" spans="1:16" s="12" customFormat="1" x14ac:dyDescent="0.25">
      <c r="A68" s="166" t="s">
        <v>279</v>
      </c>
      <c r="B68" s="167" t="s">
        <v>280</v>
      </c>
      <c r="C68" s="22">
        <v>4</v>
      </c>
      <c r="D68" s="22"/>
      <c r="E68" s="77">
        <v>5</v>
      </c>
      <c r="F68" s="22"/>
      <c r="G68" s="22"/>
      <c r="H68" s="22"/>
      <c r="I68" s="22">
        <v>2</v>
      </c>
      <c r="J68" s="22">
        <v>8</v>
      </c>
      <c r="K68" s="22"/>
      <c r="L68" s="22">
        <v>8</v>
      </c>
      <c r="M68" s="22">
        <v>9</v>
      </c>
      <c r="N68" s="22">
        <v>12</v>
      </c>
      <c r="O68" s="90"/>
      <c r="P68" s="25">
        <f t="shared" si="3"/>
        <v>48</v>
      </c>
    </row>
    <row r="69" spans="1:16" s="12" customFormat="1" x14ac:dyDescent="0.25">
      <c r="A69" s="166" t="s">
        <v>287</v>
      </c>
      <c r="B69" s="167" t="s">
        <v>288</v>
      </c>
      <c r="C69" s="22">
        <v>4</v>
      </c>
      <c r="D69" s="22">
        <v>4</v>
      </c>
      <c r="E69" s="77">
        <v>5</v>
      </c>
      <c r="F69" s="22">
        <v>5</v>
      </c>
      <c r="G69" s="22">
        <v>4</v>
      </c>
      <c r="H69" s="22"/>
      <c r="I69" s="22"/>
      <c r="J69" s="22"/>
      <c r="K69" s="22">
        <v>9</v>
      </c>
      <c r="L69" s="22">
        <v>8</v>
      </c>
      <c r="M69" s="22">
        <v>8</v>
      </c>
      <c r="N69" s="22">
        <v>12</v>
      </c>
      <c r="O69" s="90"/>
      <c r="P69" s="25">
        <f t="shared" si="3"/>
        <v>59</v>
      </c>
    </row>
    <row r="70" spans="1:16" s="12" customFormat="1" x14ac:dyDescent="0.25">
      <c r="A70" s="166" t="s">
        <v>291</v>
      </c>
      <c r="B70" s="167" t="s">
        <v>292</v>
      </c>
      <c r="C70" s="22">
        <v>4</v>
      </c>
      <c r="D70" s="22">
        <v>5</v>
      </c>
      <c r="E70" s="77">
        <v>5</v>
      </c>
      <c r="F70" s="22"/>
      <c r="G70" s="22">
        <v>5</v>
      </c>
      <c r="H70" s="22"/>
      <c r="I70" s="22">
        <v>5</v>
      </c>
      <c r="J70" s="22">
        <v>8</v>
      </c>
      <c r="K70" s="22"/>
      <c r="L70" s="22">
        <v>8</v>
      </c>
      <c r="M70" s="22">
        <v>9</v>
      </c>
      <c r="N70" s="22">
        <v>12</v>
      </c>
      <c r="O70" s="90"/>
      <c r="P70" s="25">
        <f t="shared" si="3"/>
        <v>61</v>
      </c>
    </row>
    <row r="71" spans="1:16" s="12" customFormat="1" x14ac:dyDescent="0.25">
      <c r="A71" s="166" t="s">
        <v>293</v>
      </c>
      <c r="B71" s="167" t="s">
        <v>294</v>
      </c>
      <c r="C71" s="22">
        <v>4</v>
      </c>
      <c r="D71" s="22">
        <v>5</v>
      </c>
      <c r="E71" s="77">
        <v>5</v>
      </c>
      <c r="F71" s="22">
        <v>5</v>
      </c>
      <c r="G71" s="22">
        <v>5</v>
      </c>
      <c r="H71" s="22"/>
      <c r="I71" s="22"/>
      <c r="J71" s="22"/>
      <c r="K71" s="22">
        <v>9</v>
      </c>
      <c r="L71" s="22">
        <v>8</v>
      </c>
      <c r="M71" s="22">
        <v>8</v>
      </c>
      <c r="N71" s="22">
        <v>12</v>
      </c>
      <c r="O71" s="90"/>
      <c r="P71" s="25">
        <f t="shared" si="3"/>
        <v>61</v>
      </c>
    </row>
    <row r="72" spans="1:16" s="12" customFormat="1" x14ac:dyDescent="0.25">
      <c r="A72" s="166" t="s">
        <v>295</v>
      </c>
      <c r="B72" s="167" t="s">
        <v>296</v>
      </c>
      <c r="C72" s="22">
        <v>4</v>
      </c>
      <c r="D72" s="22">
        <v>5</v>
      </c>
      <c r="E72" s="77"/>
      <c r="F72" s="22"/>
      <c r="G72" s="22">
        <v>4</v>
      </c>
      <c r="H72" s="22">
        <v>4</v>
      </c>
      <c r="I72" s="22">
        <v>4</v>
      </c>
      <c r="J72" s="22">
        <v>5</v>
      </c>
      <c r="K72" s="22"/>
      <c r="L72" s="22">
        <v>7</v>
      </c>
      <c r="M72" s="22"/>
      <c r="N72" s="22">
        <v>9</v>
      </c>
      <c r="O72" s="90"/>
      <c r="P72" s="25">
        <f t="shared" si="3"/>
        <v>42</v>
      </c>
    </row>
    <row r="73" spans="1:16" s="12" customFormat="1" x14ac:dyDescent="0.25">
      <c r="A73" s="166" t="s">
        <v>297</v>
      </c>
      <c r="B73" s="167" t="s">
        <v>298</v>
      </c>
      <c r="C73" s="77">
        <v>3</v>
      </c>
      <c r="D73" s="22">
        <v>5</v>
      </c>
      <c r="E73" s="22">
        <v>4</v>
      </c>
      <c r="F73" s="22"/>
      <c r="G73" s="22">
        <v>4</v>
      </c>
      <c r="H73" s="22">
        <v>3</v>
      </c>
      <c r="I73" s="22"/>
      <c r="J73" s="22">
        <v>6</v>
      </c>
      <c r="K73" s="22"/>
      <c r="L73" s="22"/>
      <c r="M73" s="22">
        <v>8</v>
      </c>
      <c r="N73" s="22">
        <v>13</v>
      </c>
      <c r="O73" s="90"/>
      <c r="P73" s="25">
        <f t="shared" si="3"/>
        <v>46</v>
      </c>
    </row>
    <row r="74" spans="1:16" s="12" customFormat="1" x14ac:dyDescent="0.25">
      <c r="A74" s="166" t="s">
        <v>299</v>
      </c>
      <c r="B74" s="167" t="s">
        <v>300</v>
      </c>
      <c r="C74" s="22">
        <v>5</v>
      </c>
      <c r="D74" s="22">
        <v>3</v>
      </c>
      <c r="E74" s="22">
        <v>2</v>
      </c>
      <c r="F74" s="22">
        <v>1</v>
      </c>
      <c r="G74" s="22">
        <v>5</v>
      </c>
      <c r="H74" s="22">
        <v>3</v>
      </c>
      <c r="I74" s="22"/>
      <c r="J74" s="22">
        <v>7</v>
      </c>
      <c r="K74" s="22">
        <v>5</v>
      </c>
      <c r="L74" s="22">
        <v>7</v>
      </c>
      <c r="M74" s="22"/>
      <c r="N74" s="22">
        <v>12</v>
      </c>
      <c r="O74" s="90"/>
      <c r="P74" s="25">
        <f t="shared" si="3"/>
        <v>50</v>
      </c>
    </row>
    <row r="75" spans="1:16" s="12" customFormat="1" x14ac:dyDescent="0.25">
      <c r="A75" s="166" t="s">
        <v>305</v>
      </c>
      <c r="B75" s="167" t="s">
        <v>306</v>
      </c>
      <c r="C75" s="77">
        <v>4</v>
      </c>
      <c r="D75" s="22">
        <v>5</v>
      </c>
      <c r="E75" s="22">
        <v>4</v>
      </c>
      <c r="F75" s="22"/>
      <c r="G75" s="22">
        <v>4</v>
      </c>
      <c r="H75" s="22">
        <v>3</v>
      </c>
      <c r="I75" s="22"/>
      <c r="J75" s="22"/>
      <c r="K75" s="22">
        <v>7</v>
      </c>
      <c r="L75" s="22">
        <v>8</v>
      </c>
      <c r="M75" s="22">
        <v>7</v>
      </c>
      <c r="N75" s="22">
        <v>9</v>
      </c>
      <c r="O75" s="90"/>
      <c r="P75" s="25">
        <f t="shared" si="3"/>
        <v>51</v>
      </c>
    </row>
    <row r="76" spans="1:16" s="12" customFormat="1" x14ac:dyDescent="0.25">
      <c r="A76" s="166" t="s">
        <v>311</v>
      </c>
      <c r="B76" s="167" t="s">
        <v>312</v>
      </c>
      <c r="C76" s="22">
        <v>4</v>
      </c>
      <c r="D76" s="22">
        <v>3</v>
      </c>
      <c r="E76" s="22">
        <v>2</v>
      </c>
      <c r="F76" s="22">
        <v>1</v>
      </c>
      <c r="G76" s="22">
        <v>5</v>
      </c>
      <c r="H76" s="22">
        <v>3</v>
      </c>
      <c r="I76" s="22"/>
      <c r="J76" s="22">
        <v>8</v>
      </c>
      <c r="K76" s="22"/>
      <c r="L76" s="22">
        <v>8</v>
      </c>
      <c r="M76" s="22">
        <v>9</v>
      </c>
      <c r="N76" s="22">
        <v>12</v>
      </c>
      <c r="O76" s="90"/>
      <c r="P76" s="25">
        <f t="shared" si="3"/>
        <v>55</v>
      </c>
    </row>
    <row r="77" spans="1:16" s="12" customFormat="1" x14ac:dyDescent="0.25">
      <c r="A77" s="166" t="s">
        <v>313</v>
      </c>
      <c r="B77" s="167" t="s">
        <v>314</v>
      </c>
      <c r="C77" s="77">
        <v>4</v>
      </c>
      <c r="D77" s="22"/>
      <c r="E77" s="22"/>
      <c r="F77" s="22"/>
      <c r="G77" s="22">
        <v>1</v>
      </c>
      <c r="H77" s="22"/>
      <c r="I77" s="22"/>
      <c r="J77" s="22"/>
      <c r="K77" s="22">
        <v>9</v>
      </c>
      <c r="L77" s="22">
        <v>8</v>
      </c>
      <c r="M77" s="22">
        <v>8</v>
      </c>
      <c r="N77" s="22">
        <v>12</v>
      </c>
      <c r="O77" s="90"/>
      <c r="P77" s="25">
        <f t="shared" si="3"/>
        <v>42</v>
      </c>
    </row>
    <row r="78" spans="1:16" s="12" customFormat="1" x14ac:dyDescent="0.25">
      <c r="A78" s="166" t="s">
        <v>319</v>
      </c>
      <c r="B78" s="167" t="s">
        <v>320</v>
      </c>
      <c r="C78" s="22">
        <v>3</v>
      </c>
      <c r="D78" s="22">
        <v>5</v>
      </c>
      <c r="E78" s="22"/>
      <c r="F78" s="22">
        <v>4</v>
      </c>
      <c r="G78" s="22">
        <v>4</v>
      </c>
      <c r="H78" s="22">
        <v>2</v>
      </c>
      <c r="I78" s="22"/>
      <c r="J78" s="22">
        <v>8</v>
      </c>
      <c r="K78" s="22">
        <v>8</v>
      </c>
      <c r="L78" s="22">
        <v>7</v>
      </c>
      <c r="M78" s="22"/>
      <c r="N78" s="22">
        <v>12</v>
      </c>
      <c r="O78" s="90"/>
      <c r="P78" s="25">
        <f t="shared" si="3"/>
        <v>53</v>
      </c>
    </row>
    <row r="79" spans="1:16" s="12" customFormat="1" x14ac:dyDescent="0.25">
      <c r="A79" s="166" t="s">
        <v>323</v>
      </c>
      <c r="B79" s="167" t="s">
        <v>324</v>
      </c>
      <c r="C79" s="77">
        <v>4</v>
      </c>
      <c r="D79" s="22">
        <v>5</v>
      </c>
      <c r="E79" s="22">
        <v>4</v>
      </c>
      <c r="F79" s="22"/>
      <c r="G79" s="22">
        <v>4</v>
      </c>
      <c r="H79" s="22">
        <v>5</v>
      </c>
      <c r="I79" s="22"/>
      <c r="J79" s="22">
        <v>7</v>
      </c>
      <c r="K79" s="22"/>
      <c r="L79" s="22">
        <v>5</v>
      </c>
      <c r="M79" s="22">
        <v>5</v>
      </c>
      <c r="N79" s="22">
        <v>12</v>
      </c>
      <c r="O79" s="90"/>
      <c r="P79" s="25">
        <f t="shared" si="3"/>
        <v>51</v>
      </c>
    </row>
    <row r="80" spans="1:16" s="12" customFormat="1" x14ac:dyDescent="0.25">
      <c r="A80" s="166" t="s">
        <v>329</v>
      </c>
      <c r="B80" s="167" t="s">
        <v>330</v>
      </c>
      <c r="C80" s="22">
        <v>4</v>
      </c>
      <c r="D80" s="22">
        <v>3</v>
      </c>
      <c r="E80" s="22">
        <v>2</v>
      </c>
      <c r="F80" s="22">
        <v>1</v>
      </c>
      <c r="G80" s="22">
        <v>5</v>
      </c>
      <c r="H80" s="22">
        <v>5</v>
      </c>
      <c r="I80" s="22"/>
      <c r="J80" s="22">
        <v>5</v>
      </c>
      <c r="K80" s="22">
        <v>6</v>
      </c>
      <c r="L80" s="22">
        <v>8</v>
      </c>
      <c r="M80" s="22"/>
      <c r="N80" s="22">
        <v>10</v>
      </c>
      <c r="O80" s="90"/>
      <c r="P80" s="25">
        <f t="shared" si="3"/>
        <v>49</v>
      </c>
    </row>
    <row r="81" spans="1:16" s="12" customFormat="1" x14ac:dyDescent="0.25">
      <c r="A81" s="166" t="s">
        <v>331</v>
      </c>
      <c r="B81" s="167" t="s">
        <v>332</v>
      </c>
      <c r="C81" s="77">
        <v>3</v>
      </c>
      <c r="D81" s="22"/>
      <c r="E81" s="22"/>
      <c r="F81" s="22"/>
      <c r="G81" s="22">
        <v>1</v>
      </c>
      <c r="H81" s="22"/>
      <c r="I81" s="22"/>
      <c r="J81" s="22"/>
      <c r="K81" s="22">
        <v>6</v>
      </c>
      <c r="L81" s="22">
        <v>5</v>
      </c>
      <c r="M81" s="22">
        <v>7</v>
      </c>
      <c r="N81" s="22">
        <v>14</v>
      </c>
      <c r="O81" s="90"/>
      <c r="P81" s="25">
        <f t="shared" si="3"/>
        <v>36</v>
      </c>
    </row>
    <row r="82" spans="1:16" s="12" customFormat="1" x14ac:dyDescent="0.25">
      <c r="A82" s="166" t="s">
        <v>333</v>
      </c>
      <c r="B82" s="167" t="s">
        <v>334</v>
      </c>
      <c r="C82" s="22">
        <v>5</v>
      </c>
      <c r="D82" s="22">
        <v>5</v>
      </c>
      <c r="E82" s="22"/>
      <c r="F82" s="22">
        <v>4</v>
      </c>
      <c r="G82" s="22">
        <v>4</v>
      </c>
      <c r="H82" s="22">
        <v>5</v>
      </c>
      <c r="I82" s="22"/>
      <c r="J82" s="22">
        <v>8</v>
      </c>
      <c r="K82" s="22">
        <v>8</v>
      </c>
      <c r="L82" s="22">
        <v>7</v>
      </c>
      <c r="M82" s="22"/>
      <c r="N82" s="22">
        <v>12</v>
      </c>
      <c r="O82" s="90"/>
      <c r="P82" s="25">
        <f t="shared" si="3"/>
        <v>58</v>
      </c>
    </row>
    <row r="83" spans="1:16" s="12" customFormat="1" x14ac:dyDescent="0.25">
      <c r="A83" s="166" t="s">
        <v>335</v>
      </c>
      <c r="B83" s="167" t="s">
        <v>336</v>
      </c>
      <c r="C83" s="77">
        <v>5</v>
      </c>
      <c r="D83" s="22"/>
      <c r="E83" s="22">
        <v>3</v>
      </c>
      <c r="F83" s="22">
        <v>4</v>
      </c>
      <c r="G83" s="22">
        <v>4</v>
      </c>
      <c r="H83" s="22"/>
      <c r="I83" s="22"/>
      <c r="J83" s="22">
        <v>5</v>
      </c>
      <c r="K83" s="22"/>
      <c r="L83" s="22">
        <v>7</v>
      </c>
      <c r="M83" s="22"/>
      <c r="N83" s="22">
        <v>9</v>
      </c>
      <c r="O83" s="90"/>
      <c r="P83" s="25">
        <f t="shared" si="3"/>
        <v>37</v>
      </c>
    </row>
    <row r="84" spans="1:16" s="12" customFormat="1" x14ac:dyDescent="0.25">
      <c r="A84" s="166" t="s">
        <v>337</v>
      </c>
      <c r="B84" s="167" t="s">
        <v>338</v>
      </c>
      <c r="C84" s="22">
        <v>4</v>
      </c>
      <c r="D84" s="22"/>
      <c r="E84" s="77">
        <v>4</v>
      </c>
      <c r="F84" s="22">
        <v>4</v>
      </c>
      <c r="G84" s="22">
        <v>3</v>
      </c>
      <c r="H84" s="22"/>
      <c r="I84" s="22">
        <v>4</v>
      </c>
      <c r="J84" s="22">
        <v>6</v>
      </c>
      <c r="K84" s="22"/>
      <c r="L84" s="22"/>
      <c r="M84" s="22">
        <v>8</v>
      </c>
      <c r="N84" s="22">
        <v>13</v>
      </c>
      <c r="O84" s="90"/>
      <c r="P84" s="25">
        <f t="shared" si="3"/>
        <v>46</v>
      </c>
    </row>
    <row r="85" spans="1:16" s="12" customFormat="1" x14ac:dyDescent="0.25">
      <c r="A85" s="166" t="s">
        <v>339</v>
      </c>
      <c r="B85" s="167" t="s">
        <v>340</v>
      </c>
      <c r="C85" s="22"/>
      <c r="D85" s="22"/>
      <c r="E85" s="77">
        <v>2</v>
      </c>
      <c r="F85" s="22"/>
      <c r="G85" s="22">
        <v>5</v>
      </c>
      <c r="H85" s="22"/>
      <c r="I85" s="22">
        <v>4</v>
      </c>
      <c r="J85" s="22">
        <v>7</v>
      </c>
      <c r="K85" s="22">
        <v>5</v>
      </c>
      <c r="L85" s="22">
        <v>7</v>
      </c>
      <c r="M85" s="22"/>
      <c r="N85" s="22">
        <v>12</v>
      </c>
      <c r="O85" s="90"/>
      <c r="P85" s="25">
        <f t="shared" si="3"/>
        <v>42</v>
      </c>
    </row>
    <row r="86" spans="1:16" s="12" customFormat="1" x14ac:dyDescent="0.25">
      <c r="A86" s="166" t="s">
        <v>341</v>
      </c>
      <c r="B86" s="167" t="s">
        <v>342</v>
      </c>
      <c r="C86" s="22">
        <v>3</v>
      </c>
      <c r="D86" s="22">
        <v>5</v>
      </c>
      <c r="E86" s="77"/>
      <c r="F86" s="22"/>
      <c r="G86" s="22">
        <v>4</v>
      </c>
      <c r="H86" s="22"/>
      <c r="I86" s="22">
        <v>5</v>
      </c>
      <c r="J86" s="22"/>
      <c r="K86" s="22">
        <v>6</v>
      </c>
      <c r="L86" s="22"/>
      <c r="M86" s="22">
        <v>7</v>
      </c>
      <c r="N86" s="22">
        <v>11</v>
      </c>
      <c r="O86" s="90"/>
      <c r="P86" s="25">
        <f t="shared" si="3"/>
        <v>41</v>
      </c>
    </row>
    <row r="87" spans="1:16" s="12" customFormat="1" x14ac:dyDescent="0.25">
      <c r="A87" s="166" t="s">
        <v>343</v>
      </c>
      <c r="B87" s="167" t="s">
        <v>344</v>
      </c>
      <c r="C87" s="22">
        <v>4</v>
      </c>
      <c r="D87" s="22"/>
      <c r="E87" s="77">
        <v>5</v>
      </c>
      <c r="F87" s="22">
        <v>4</v>
      </c>
      <c r="G87" s="22">
        <v>5</v>
      </c>
      <c r="H87" s="22"/>
      <c r="I87" s="22"/>
      <c r="J87" s="22">
        <v>7</v>
      </c>
      <c r="K87" s="22">
        <v>8</v>
      </c>
      <c r="L87" s="22">
        <v>8</v>
      </c>
      <c r="M87" s="22"/>
      <c r="N87" s="22">
        <v>13</v>
      </c>
      <c r="O87" s="90"/>
      <c r="P87" s="25">
        <f t="shared" si="3"/>
        <v>54</v>
      </c>
    </row>
    <row r="88" spans="1:16" s="12" customFormat="1" x14ac:dyDescent="0.25">
      <c r="A88" s="166" t="s">
        <v>345</v>
      </c>
      <c r="B88" s="167" t="s">
        <v>346</v>
      </c>
      <c r="C88" s="22">
        <v>3</v>
      </c>
      <c r="D88" s="22"/>
      <c r="E88" s="77">
        <v>5</v>
      </c>
      <c r="F88" s="22">
        <v>5</v>
      </c>
      <c r="G88" s="22"/>
      <c r="H88" s="22">
        <v>5</v>
      </c>
      <c r="I88" s="22">
        <v>2</v>
      </c>
      <c r="J88" s="22">
        <v>6</v>
      </c>
      <c r="K88" s="22"/>
      <c r="L88" s="22"/>
      <c r="M88" s="22">
        <v>8</v>
      </c>
      <c r="N88" s="22">
        <v>13</v>
      </c>
      <c r="O88" s="90"/>
      <c r="P88" s="25">
        <f t="shared" si="3"/>
        <v>47</v>
      </c>
    </row>
    <row r="89" spans="1:16" s="12" customFormat="1" x14ac:dyDescent="0.25">
      <c r="A89" s="166" t="s">
        <v>347</v>
      </c>
      <c r="B89" s="167" t="s">
        <v>348</v>
      </c>
      <c r="C89" s="22">
        <v>3</v>
      </c>
      <c r="D89" s="22">
        <v>4</v>
      </c>
      <c r="E89" s="77">
        <v>5</v>
      </c>
      <c r="F89" s="22">
        <v>4</v>
      </c>
      <c r="G89" s="22">
        <v>5</v>
      </c>
      <c r="H89" s="22"/>
      <c r="I89" s="22"/>
      <c r="J89" s="22">
        <v>7</v>
      </c>
      <c r="K89" s="22">
        <v>5</v>
      </c>
      <c r="L89" s="22">
        <v>7</v>
      </c>
      <c r="M89" s="22"/>
      <c r="N89" s="22">
        <v>12</v>
      </c>
      <c r="O89" s="90"/>
      <c r="P89" s="25">
        <f t="shared" si="3"/>
        <v>52</v>
      </c>
    </row>
    <row r="90" spans="1:16" s="12" customFormat="1" x14ac:dyDescent="0.25">
      <c r="A90" s="166" t="s">
        <v>349</v>
      </c>
      <c r="B90" s="167" t="s">
        <v>350</v>
      </c>
      <c r="C90" s="22">
        <v>3</v>
      </c>
      <c r="D90" s="22"/>
      <c r="E90" s="77">
        <v>4</v>
      </c>
      <c r="F90" s="22"/>
      <c r="G90" s="22">
        <v>4</v>
      </c>
      <c r="H90" s="22">
        <v>4</v>
      </c>
      <c r="I90" s="22">
        <v>5</v>
      </c>
      <c r="J90" s="22"/>
      <c r="K90" s="22">
        <v>6</v>
      </c>
      <c r="L90" s="22"/>
      <c r="M90" s="22">
        <v>7</v>
      </c>
      <c r="N90" s="22">
        <v>11</v>
      </c>
      <c r="O90" s="90"/>
      <c r="P90" s="25">
        <f t="shared" si="3"/>
        <v>44</v>
      </c>
    </row>
    <row r="91" spans="1:16" s="12" customFormat="1" x14ac:dyDescent="0.25">
      <c r="A91" s="166" t="s">
        <v>351</v>
      </c>
      <c r="B91" s="167" t="s">
        <v>352</v>
      </c>
      <c r="C91" s="22">
        <v>3</v>
      </c>
      <c r="D91" s="22">
        <v>4</v>
      </c>
      <c r="E91" s="77">
        <v>5</v>
      </c>
      <c r="F91" s="22"/>
      <c r="G91" s="22">
        <v>5</v>
      </c>
      <c r="H91" s="22"/>
      <c r="I91" s="22">
        <v>4</v>
      </c>
      <c r="J91" s="22">
        <v>7</v>
      </c>
      <c r="K91" s="22">
        <v>8</v>
      </c>
      <c r="L91" s="22">
        <v>8</v>
      </c>
      <c r="M91" s="22"/>
      <c r="N91" s="22">
        <v>13</v>
      </c>
      <c r="O91" s="90"/>
      <c r="P91" s="25">
        <f t="shared" si="3"/>
        <v>57</v>
      </c>
    </row>
    <row r="92" spans="1:16" s="12" customFormat="1" x14ac:dyDescent="0.25">
      <c r="A92" s="166" t="s">
        <v>357</v>
      </c>
      <c r="B92" s="167" t="s">
        <v>358</v>
      </c>
      <c r="C92" s="22">
        <v>4</v>
      </c>
      <c r="D92" s="22">
        <v>4</v>
      </c>
      <c r="E92" s="77">
        <v>5</v>
      </c>
      <c r="F92" s="22"/>
      <c r="G92" s="22">
        <v>3</v>
      </c>
      <c r="H92" s="22"/>
      <c r="I92" s="22">
        <v>4</v>
      </c>
      <c r="J92" s="22"/>
      <c r="K92" s="22"/>
      <c r="L92" s="22">
        <v>9</v>
      </c>
      <c r="M92" s="22">
        <v>10</v>
      </c>
      <c r="N92" s="22">
        <v>13</v>
      </c>
      <c r="O92" s="90"/>
      <c r="P92" s="25">
        <f t="shared" ref="P92:P113" si="4">SUM(C92:O92)</f>
        <v>52</v>
      </c>
    </row>
    <row r="93" spans="1:16" s="12" customFormat="1" x14ac:dyDescent="0.25">
      <c r="A93" s="166" t="s">
        <v>363</v>
      </c>
      <c r="B93" s="167" t="s">
        <v>364</v>
      </c>
      <c r="C93" s="22">
        <v>4</v>
      </c>
      <c r="D93" s="22">
        <v>3</v>
      </c>
      <c r="E93" s="22">
        <v>4</v>
      </c>
      <c r="F93" s="22">
        <v>5</v>
      </c>
      <c r="G93" s="22">
        <v>1</v>
      </c>
      <c r="H93" s="22"/>
      <c r="I93" s="22"/>
      <c r="J93" s="22">
        <v>8</v>
      </c>
      <c r="K93" s="22">
        <v>8</v>
      </c>
      <c r="L93" s="22">
        <v>9</v>
      </c>
      <c r="M93" s="22"/>
      <c r="N93" s="22">
        <v>10</v>
      </c>
      <c r="O93" s="90"/>
      <c r="P93" s="25">
        <f t="shared" si="4"/>
        <v>52</v>
      </c>
    </row>
    <row r="94" spans="1:16" s="12" customFormat="1" x14ac:dyDescent="0.25">
      <c r="A94" s="166" t="s">
        <v>371</v>
      </c>
      <c r="B94" s="167" t="s">
        <v>372</v>
      </c>
      <c r="C94" s="22">
        <v>5</v>
      </c>
      <c r="D94" s="22">
        <v>5</v>
      </c>
      <c r="E94" s="77">
        <v>5</v>
      </c>
      <c r="F94" s="22"/>
      <c r="G94" s="22">
        <v>5</v>
      </c>
      <c r="H94" s="22"/>
      <c r="I94" s="22">
        <v>5</v>
      </c>
      <c r="J94" s="22">
        <v>8</v>
      </c>
      <c r="K94" s="22"/>
      <c r="L94" s="22">
        <v>8</v>
      </c>
      <c r="M94" s="22">
        <v>9</v>
      </c>
      <c r="N94" s="22">
        <v>12</v>
      </c>
      <c r="O94" s="90"/>
      <c r="P94" s="25">
        <f t="shared" si="4"/>
        <v>62</v>
      </c>
    </row>
    <row r="95" spans="1:16" s="12" customFormat="1" x14ac:dyDescent="0.25">
      <c r="A95" s="166" t="s">
        <v>373</v>
      </c>
      <c r="B95" s="167" t="s">
        <v>374</v>
      </c>
      <c r="C95" s="22">
        <v>5</v>
      </c>
      <c r="D95" s="22">
        <v>5</v>
      </c>
      <c r="E95" s="77">
        <v>5</v>
      </c>
      <c r="F95" s="22">
        <v>5</v>
      </c>
      <c r="G95" s="22">
        <v>5</v>
      </c>
      <c r="H95" s="22"/>
      <c r="I95" s="22"/>
      <c r="J95" s="22"/>
      <c r="K95" s="22">
        <v>9</v>
      </c>
      <c r="L95" s="22">
        <v>8</v>
      </c>
      <c r="M95" s="22">
        <v>8</v>
      </c>
      <c r="N95" s="22">
        <v>12</v>
      </c>
      <c r="O95" s="90"/>
      <c r="P95" s="25">
        <f t="shared" si="4"/>
        <v>62</v>
      </c>
    </row>
    <row r="96" spans="1:16" s="12" customFormat="1" x14ac:dyDescent="0.25">
      <c r="A96" s="166" t="s">
        <v>375</v>
      </c>
      <c r="B96" s="167" t="s">
        <v>376</v>
      </c>
      <c r="C96" s="22">
        <v>5</v>
      </c>
      <c r="D96" s="22">
        <v>5</v>
      </c>
      <c r="E96" s="77"/>
      <c r="F96" s="22"/>
      <c r="G96" s="22">
        <v>4</v>
      </c>
      <c r="H96" s="22">
        <v>4</v>
      </c>
      <c r="I96" s="22">
        <v>2</v>
      </c>
      <c r="J96" s="22">
        <v>5</v>
      </c>
      <c r="K96" s="22"/>
      <c r="L96" s="22">
        <v>7</v>
      </c>
      <c r="M96" s="22"/>
      <c r="N96" s="22">
        <v>9</v>
      </c>
      <c r="O96" s="90"/>
      <c r="P96" s="25">
        <f t="shared" si="4"/>
        <v>41</v>
      </c>
    </row>
    <row r="97" spans="1:16" s="12" customFormat="1" x14ac:dyDescent="0.25">
      <c r="A97" s="166" t="s">
        <v>377</v>
      </c>
      <c r="B97" s="167" t="s">
        <v>378</v>
      </c>
      <c r="C97" s="77">
        <v>5</v>
      </c>
      <c r="D97" s="22">
        <v>5</v>
      </c>
      <c r="E97" s="22">
        <v>4</v>
      </c>
      <c r="F97" s="22"/>
      <c r="G97" s="22">
        <v>4</v>
      </c>
      <c r="H97" s="22">
        <v>3</v>
      </c>
      <c r="I97" s="22"/>
      <c r="J97" s="22">
        <v>6</v>
      </c>
      <c r="K97" s="22"/>
      <c r="L97" s="22"/>
      <c r="M97" s="22">
        <v>8</v>
      </c>
      <c r="N97" s="22">
        <v>13</v>
      </c>
      <c r="O97" s="90"/>
      <c r="P97" s="25">
        <f t="shared" si="4"/>
        <v>48</v>
      </c>
    </row>
    <row r="98" spans="1:16" s="12" customFormat="1" x14ac:dyDescent="0.25">
      <c r="A98" s="166" t="s">
        <v>379</v>
      </c>
      <c r="B98" s="167" t="s">
        <v>380</v>
      </c>
      <c r="C98" s="22">
        <v>5</v>
      </c>
      <c r="D98" s="22">
        <v>3</v>
      </c>
      <c r="E98" s="22">
        <v>2</v>
      </c>
      <c r="F98" s="22">
        <v>1</v>
      </c>
      <c r="G98" s="22">
        <v>5</v>
      </c>
      <c r="H98" s="22">
        <v>3</v>
      </c>
      <c r="I98" s="22"/>
      <c r="J98" s="22">
        <v>7</v>
      </c>
      <c r="K98" s="22">
        <v>5</v>
      </c>
      <c r="L98" s="22">
        <v>7</v>
      </c>
      <c r="M98" s="22"/>
      <c r="N98" s="22">
        <v>12</v>
      </c>
      <c r="O98" s="90"/>
      <c r="P98" s="25">
        <f t="shared" si="4"/>
        <v>50</v>
      </c>
    </row>
    <row r="99" spans="1:16" s="12" customFormat="1" x14ac:dyDescent="0.25">
      <c r="A99" s="166" t="s">
        <v>383</v>
      </c>
      <c r="B99" s="167" t="s">
        <v>384</v>
      </c>
      <c r="C99" s="77">
        <v>3</v>
      </c>
      <c r="D99" s="22"/>
      <c r="E99" s="22"/>
      <c r="F99" s="22"/>
      <c r="G99" s="22">
        <v>1</v>
      </c>
      <c r="H99" s="22"/>
      <c r="I99" s="22"/>
      <c r="J99" s="22"/>
      <c r="K99" s="22">
        <v>6</v>
      </c>
      <c r="L99" s="22"/>
      <c r="M99" s="22">
        <v>7</v>
      </c>
      <c r="N99" s="22">
        <v>11</v>
      </c>
      <c r="O99" s="90"/>
      <c r="P99" s="25">
        <f t="shared" si="4"/>
        <v>28</v>
      </c>
    </row>
    <row r="100" spans="1:16" s="12" customFormat="1" x14ac:dyDescent="0.25">
      <c r="A100" s="166" t="s">
        <v>387</v>
      </c>
      <c r="B100" s="167" t="s">
        <v>388</v>
      </c>
      <c r="C100" s="22">
        <v>5</v>
      </c>
      <c r="D100" s="22">
        <v>5</v>
      </c>
      <c r="E100" s="22"/>
      <c r="F100" s="22">
        <v>4</v>
      </c>
      <c r="G100" s="22">
        <v>4</v>
      </c>
      <c r="H100" s="22">
        <v>2</v>
      </c>
      <c r="I100" s="22"/>
      <c r="J100" s="22">
        <v>7</v>
      </c>
      <c r="K100" s="22">
        <v>8</v>
      </c>
      <c r="L100" s="22">
        <v>8</v>
      </c>
      <c r="M100" s="22"/>
      <c r="N100" s="22">
        <v>13</v>
      </c>
      <c r="O100" s="90"/>
      <c r="P100" s="25">
        <f t="shared" si="4"/>
        <v>56</v>
      </c>
    </row>
    <row r="101" spans="1:16" s="12" customFormat="1" x14ac:dyDescent="0.25">
      <c r="A101" s="166" t="s">
        <v>389</v>
      </c>
      <c r="B101" s="167" t="s">
        <v>390</v>
      </c>
      <c r="C101" s="77">
        <v>5</v>
      </c>
      <c r="D101" s="22"/>
      <c r="E101" s="22">
        <v>3</v>
      </c>
      <c r="F101" s="22">
        <v>4</v>
      </c>
      <c r="G101" s="22">
        <v>4</v>
      </c>
      <c r="H101" s="22"/>
      <c r="I101" s="22"/>
      <c r="J101" s="22"/>
      <c r="K101" s="22"/>
      <c r="L101" s="22">
        <v>9</v>
      </c>
      <c r="M101" s="22">
        <v>10</v>
      </c>
      <c r="N101" s="22">
        <v>13</v>
      </c>
      <c r="O101" s="90"/>
      <c r="P101" s="25">
        <f t="shared" si="4"/>
        <v>48</v>
      </c>
    </row>
    <row r="102" spans="1:16" s="12" customFormat="1" x14ac:dyDescent="0.25">
      <c r="A102" s="166" t="s">
        <v>397</v>
      </c>
      <c r="B102" s="167" t="s">
        <v>398</v>
      </c>
      <c r="C102" s="22">
        <v>2</v>
      </c>
      <c r="D102" s="22"/>
      <c r="E102" s="77">
        <v>4</v>
      </c>
      <c r="F102" s="22">
        <v>4</v>
      </c>
      <c r="G102" s="22">
        <v>3</v>
      </c>
      <c r="H102" s="22"/>
      <c r="I102" s="22">
        <v>4</v>
      </c>
      <c r="J102" s="22"/>
      <c r="K102" s="22">
        <v>5</v>
      </c>
      <c r="L102" s="22">
        <v>2</v>
      </c>
      <c r="M102" s="22">
        <v>3</v>
      </c>
      <c r="N102" s="22">
        <v>5</v>
      </c>
      <c r="O102" s="90"/>
      <c r="P102" s="25">
        <f t="shared" si="4"/>
        <v>32</v>
      </c>
    </row>
    <row r="103" spans="1:16" s="12" customFormat="1" x14ac:dyDescent="0.25">
      <c r="A103" s="166" t="s">
        <v>399</v>
      </c>
      <c r="B103" s="167" t="s">
        <v>400</v>
      </c>
      <c r="C103" s="22">
        <v>4</v>
      </c>
      <c r="D103" s="22"/>
      <c r="E103" s="77">
        <v>5</v>
      </c>
      <c r="F103" s="22"/>
      <c r="G103" s="22"/>
      <c r="H103" s="22"/>
      <c r="I103" s="22">
        <v>2</v>
      </c>
      <c r="J103" s="22">
        <v>8</v>
      </c>
      <c r="K103" s="22"/>
      <c r="L103" s="22">
        <v>8</v>
      </c>
      <c r="M103" s="22">
        <v>9</v>
      </c>
      <c r="N103" s="22">
        <v>12</v>
      </c>
      <c r="O103" s="90"/>
      <c r="P103" s="25">
        <f t="shared" si="4"/>
        <v>48</v>
      </c>
    </row>
    <row r="104" spans="1:16" s="12" customFormat="1" x14ac:dyDescent="0.25">
      <c r="A104" s="166" t="s">
        <v>401</v>
      </c>
      <c r="B104" s="167" t="s">
        <v>402</v>
      </c>
      <c r="C104" s="22">
        <v>4</v>
      </c>
      <c r="D104" s="22">
        <v>4</v>
      </c>
      <c r="E104" s="77">
        <v>5</v>
      </c>
      <c r="F104" s="22">
        <v>5</v>
      </c>
      <c r="G104" s="22">
        <v>4</v>
      </c>
      <c r="H104" s="22"/>
      <c r="I104" s="22"/>
      <c r="J104" s="22"/>
      <c r="K104" s="22">
        <v>9</v>
      </c>
      <c r="L104" s="22">
        <v>8</v>
      </c>
      <c r="M104" s="22">
        <v>8</v>
      </c>
      <c r="N104" s="22">
        <v>12</v>
      </c>
      <c r="O104" s="90"/>
      <c r="P104" s="25">
        <f t="shared" si="4"/>
        <v>59</v>
      </c>
    </row>
    <row r="105" spans="1:16" s="12" customFormat="1" x14ac:dyDescent="0.25">
      <c r="A105" s="166" t="s">
        <v>403</v>
      </c>
      <c r="B105" s="167" t="s">
        <v>404</v>
      </c>
      <c r="C105" s="22">
        <v>4</v>
      </c>
      <c r="D105" s="22">
        <v>5</v>
      </c>
      <c r="E105" s="77">
        <v>5</v>
      </c>
      <c r="F105" s="22"/>
      <c r="G105" s="22">
        <v>5</v>
      </c>
      <c r="H105" s="22"/>
      <c r="I105" s="22">
        <v>5</v>
      </c>
      <c r="J105" s="22">
        <v>8</v>
      </c>
      <c r="K105" s="22"/>
      <c r="L105" s="22">
        <v>8</v>
      </c>
      <c r="M105" s="22">
        <v>9</v>
      </c>
      <c r="N105" s="22">
        <v>12</v>
      </c>
      <c r="O105" s="90"/>
      <c r="P105" s="25">
        <f t="shared" si="4"/>
        <v>61</v>
      </c>
    </row>
    <row r="106" spans="1:16" s="12" customFormat="1" x14ac:dyDescent="0.25">
      <c r="A106" s="166" t="s">
        <v>409</v>
      </c>
      <c r="B106" s="167" t="s">
        <v>410</v>
      </c>
      <c r="C106" s="77">
        <v>5</v>
      </c>
      <c r="D106" s="22"/>
      <c r="E106" s="22">
        <v>3</v>
      </c>
      <c r="F106" s="22">
        <v>4</v>
      </c>
      <c r="G106" s="22">
        <v>4</v>
      </c>
      <c r="H106" s="22"/>
      <c r="I106" s="22"/>
      <c r="J106" s="22"/>
      <c r="K106" s="22"/>
      <c r="L106" s="22">
        <v>9</v>
      </c>
      <c r="M106" s="22">
        <v>10</v>
      </c>
      <c r="N106" s="22">
        <v>13</v>
      </c>
      <c r="O106" s="90"/>
      <c r="P106" s="25">
        <f t="shared" si="4"/>
        <v>48</v>
      </c>
    </row>
    <row r="107" spans="1:16" s="12" customFormat="1" x14ac:dyDescent="0.25">
      <c r="A107" s="166" t="s">
        <v>415</v>
      </c>
      <c r="B107" s="167" t="s">
        <v>416</v>
      </c>
      <c r="C107" s="22">
        <v>2</v>
      </c>
      <c r="D107" s="22"/>
      <c r="E107" s="77">
        <v>4</v>
      </c>
      <c r="F107" s="22">
        <v>4</v>
      </c>
      <c r="G107" s="22">
        <v>3</v>
      </c>
      <c r="H107" s="22"/>
      <c r="I107" s="22">
        <v>4</v>
      </c>
      <c r="J107" s="22"/>
      <c r="K107" s="22">
        <v>5</v>
      </c>
      <c r="L107" s="22">
        <v>2</v>
      </c>
      <c r="M107" s="22">
        <v>3</v>
      </c>
      <c r="N107" s="22">
        <v>5</v>
      </c>
      <c r="O107" s="90"/>
      <c r="P107" s="25"/>
    </row>
    <row r="108" spans="1:16" s="12" customFormat="1" x14ac:dyDescent="0.25">
      <c r="A108" s="166" t="s">
        <v>417</v>
      </c>
      <c r="B108" s="167" t="s">
        <v>418</v>
      </c>
      <c r="C108" s="22">
        <v>4</v>
      </c>
      <c r="D108" s="22"/>
      <c r="E108" s="77">
        <v>5</v>
      </c>
      <c r="F108" s="22"/>
      <c r="G108" s="22"/>
      <c r="H108" s="22"/>
      <c r="I108" s="22">
        <v>2</v>
      </c>
      <c r="J108" s="22">
        <v>8</v>
      </c>
      <c r="K108" s="22"/>
      <c r="L108" s="22">
        <v>8</v>
      </c>
      <c r="M108" s="22">
        <v>9</v>
      </c>
      <c r="N108" s="22">
        <v>12</v>
      </c>
      <c r="O108" s="90"/>
      <c r="P108" s="25"/>
    </row>
    <row r="109" spans="1:16" s="12" customFormat="1" x14ac:dyDescent="0.25">
      <c r="A109" s="166" t="s">
        <v>419</v>
      </c>
      <c r="B109" s="167" t="s">
        <v>420</v>
      </c>
      <c r="C109" s="22">
        <v>4</v>
      </c>
      <c r="D109" s="22">
        <v>4</v>
      </c>
      <c r="E109" s="77">
        <v>5</v>
      </c>
      <c r="F109" s="22">
        <v>5</v>
      </c>
      <c r="G109" s="22">
        <v>4</v>
      </c>
      <c r="H109" s="22"/>
      <c r="I109" s="22"/>
      <c r="J109" s="22"/>
      <c r="K109" s="22">
        <v>9</v>
      </c>
      <c r="L109" s="22">
        <v>8</v>
      </c>
      <c r="M109" s="22">
        <v>8</v>
      </c>
      <c r="N109" s="22">
        <v>12</v>
      </c>
      <c r="O109" s="90"/>
      <c r="P109" s="25"/>
    </row>
    <row r="110" spans="1:16" s="12" customFormat="1" x14ac:dyDescent="0.25">
      <c r="A110" s="166" t="s">
        <v>421</v>
      </c>
      <c r="B110" s="167" t="s">
        <v>422</v>
      </c>
      <c r="C110" s="22">
        <v>4</v>
      </c>
      <c r="D110" s="22">
        <v>5</v>
      </c>
      <c r="E110" s="77">
        <v>5</v>
      </c>
      <c r="F110" s="22"/>
      <c r="G110" s="22">
        <v>5</v>
      </c>
      <c r="H110" s="22"/>
      <c r="I110" s="22">
        <v>5</v>
      </c>
      <c r="J110" s="22">
        <v>8</v>
      </c>
      <c r="K110" s="22"/>
      <c r="L110" s="22">
        <v>8</v>
      </c>
      <c r="M110" s="22">
        <v>9</v>
      </c>
      <c r="N110" s="22">
        <v>12</v>
      </c>
      <c r="O110" s="90"/>
      <c r="P110" s="25"/>
    </row>
    <row r="111" spans="1:16" s="12" customFormat="1" x14ac:dyDescent="0.25">
      <c r="A111" s="166" t="s">
        <v>427</v>
      </c>
      <c r="B111" s="167" t="s">
        <v>428</v>
      </c>
      <c r="C111" s="22">
        <v>4</v>
      </c>
      <c r="D111" s="22">
        <v>5</v>
      </c>
      <c r="E111" s="77"/>
      <c r="F111" s="22"/>
      <c r="G111" s="22">
        <v>4</v>
      </c>
      <c r="H111" s="22">
        <v>4</v>
      </c>
      <c r="I111" s="22">
        <v>4</v>
      </c>
      <c r="J111" s="22">
        <v>5</v>
      </c>
      <c r="K111" s="22"/>
      <c r="L111" s="22">
        <v>7</v>
      </c>
      <c r="M111" s="22"/>
      <c r="N111" s="22">
        <v>9</v>
      </c>
      <c r="O111" s="90"/>
      <c r="P111" s="25">
        <f t="shared" si="4"/>
        <v>42</v>
      </c>
    </row>
    <row r="112" spans="1:16" s="12" customFormat="1" x14ac:dyDescent="0.25">
      <c r="A112" s="166" t="s">
        <v>435</v>
      </c>
      <c r="B112" s="167" t="s">
        <v>436</v>
      </c>
      <c r="C112" s="77">
        <v>3</v>
      </c>
      <c r="D112" s="22">
        <v>5</v>
      </c>
      <c r="E112" s="22">
        <v>4</v>
      </c>
      <c r="F112" s="22"/>
      <c r="G112" s="22">
        <v>4</v>
      </c>
      <c r="H112" s="22">
        <v>3</v>
      </c>
      <c r="I112" s="22"/>
      <c r="J112" s="22">
        <v>6</v>
      </c>
      <c r="K112" s="22"/>
      <c r="L112" s="22"/>
      <c r="M112" s="22">
        <v>8</v>
      </c>
      <c r="N112" s="22">
        <v>13</v>
      </c>
      <c r="O112" s="90"/>
      <c r="P112" s="25">
        <f t="shared" si="4"/>
        <v>46</v>
      </c>
    </row>
    <row r="113" spans="1:16" s="12" customFormat="1" x14ac:dyDescent="0.25">
      <c r="A113" s="166" t="s">
        <v>437</v>
      </c>
      <c r="B113" s="167" t="s">
        <v>438</v>
      </c>
      <c r="C113" s="22">
        <v>5</v>
      </c>
      <c r="D113" s="22">
        <v>3</v>
      </c>
      <c r="E113" s="22">
        <v>2</v>
      </c>
      <c r="F113" s="22">
        <v>1</v>
      </c>
      <c r="G113" s="22">
        <v>5</v>
      </c>
      <c r="H113" s="22">
        <v>3</v>
      </c>
      <c r="I113" s="22"/>
      <c r="J113" s="22">
        <v>7</v>
      </c>
      <c r="K113" s="22">
        <v>5</v>
      </c>
      <c r="L113" s="22">
        <v>7</v>
      </c>
      <c r="M113" s="22"/>
      <c r="N113" s="22">
        <v>12</v>
      </c>
      <c r="O113" s="90"/>
      <c r="P113" s="25">
        <f t="shared" si="4"/>
        <v>50</v>
      </c>
    </row>
    <row r="114" spans="1:16" s="12" customFormat="1" ht="15.75" x14ac:dyDescent="0.25">
      <c r="A114" s="188" t="s">
        <v>47</v>
      </c>
      <c r="B114" s="189"/>
      <c r="C114" s="85">
        <f t="shared" ref="C114:N114" si="5">COUNTA(C15:C113)</f>
        <v>96</v>
      </c>
      <c r="D114" s="50">
        <f t="shared" si="5"/>
        <v>60</v>
      </c>
      <c r="E114" s="50">
        <f t="shared" si="5"/>
        <v>77</v>
      </c>
      <c r="F114" s="50">
        <f t="shared" si="5"/>
        <v>55</v>
      </c>
      <c r="G114" s="50">
        <f t="shared" si="5"/>
        <v>87</v>
      </c>
      <c r="H114" s="50">
        <f t="shared" si="5"/>
        <v>36</v>
      </c>
      <c r="I114" s="50">
        <f t="shared" si="5"/>
        <v>44</v>
      </c>
      <c r="J114" s="50">
        <f t="shared" si="5"/>
        <v>61</v>
      </c>
      <c r="K114" s="50">
        <f t="shared" si="5"/>
        <v>56</v>
      </c>
      <c r="L114" s="50">
        <f t="shared" si="5"/>
        <v>78</v>
      </c>
      <c r="M114" s="50">
        <f t="shared" si="5"/>
        <v>62</v>
      </c>
      <c r="N114" s="50">
        <f t="shared" si="5"/>
        <v>98</v>
      </c>
      <c r="O114" s="26">
        <f>COUNT(O15:O113)</f>
        <v>0</v>
      </c>
      <c r="P114" s="58"/>
    </row>
    <row r="115" spans="1:16" s="12" customFormat="1" ht="15.75" x14ac:dyDescent="0.25">
      <c r="A115" s="180" t="s">
        <v>4</v>
      </c>
      <c r="B115" s="181"/>
      <c r="C115" s="55">
        <f t="shared" ref="C115:O115" si="6">COUNTIF(C15:C113,"&gt;"&amp;C14)</f>
        <v>67</v>
      </c>
      <c r="D115" s="48">
        <f t="shared" si="6"/>
        <v>49</v>
      </c>
      <c r="E115" s="48">
        <f t="shared" si="6"/>
        <v>59</v>
      </c>
      <c r="F115" s="48">
        <f t="shared" si="6"/>
        <v>41</v>
      </c>
      <c r="G115" s="48">
        <f t="shared" si="6"/>
        <v>68</v>
      </c>
      <c r="H115" s="48">
        <f t="shared" si="6"/>
        <v>17</v>
      </c>
      <c r="I115" s="48">
        <f t="shared" si="6"/>
        <v>37</v>
      </c>
      <c r="J115" s="48">
        <f t="shared" si="6"/>
        <v>40</v>
      </c>
      <c r="K115" s="48">
        <f t="shared" si="6"/>
        <v>29</v>
      </c>
      <c r="L115" s="48">
        <f t="shared" si="6"/>
        <v>71</v>
      </c>
      <c r="M115" s="48">
        <f t="shared" si="6"/>
        <v>57</v>
      </c>
      <c r="N115" s="48">
        <f t="shared" si="6"/>
        <v>84</v>
      </c>
      <c r="O115" s="26">
        <f t="shared" si="6"/>
        <v>0</v>
      </c>
      <c r="P115" s="58"/>
    </row>
    <row r="116" spans="1:16" s="12" customFormat="1" ht="15.75" x14ac:dyDescent="0.25">
      <c r="A116" s="180" t="s">
        <v>52</v>
      </c>
      <c r="B116" s="181"/>
      <c r="C116" s="55">
        <f t="shared" ref="C116:N116" si="7">ROUND(C115*100/C114,0)</f>
        <v>70</v>
      </c>
      <c r="D116" s="55">
        <f t="shared" si="7"/>
        <v>82</v>
      </c>
      <c r="E116" s="48">
        <f t="shared" si="7"/>
        <v>77</v>
      </c>
      <c r="F116" s="48">
        <f t="shared" si="7"/>
        <v>75</v>
      </c>
      <c r="G116" s="48">
        <f t="shared" si="7"/>
        <v>78</v>
      </c>
      <c r="H116" s="48">
        <f t="shared" si="7"/>
        <v>47</v>
      </c>
      <c r="I116" s="48">
        <f t="shared" si="7"/>
        <v>84</v>
      </c>
      <c r="J116" s="48">
        <f t="shared" si="7"/>
        <v>66</v>
      </c>
      <c r="K116" s="48">
        <f t="shared" si="7"/>
        <v>52</v>
      </c>
      <c r="L116" s="48">
        <f t="shared" si="7"/>
        <v>91</v>
      </c>
      <c r="M116" s="48">
        <f t="shared" si="7"/>
        <v>92</v>
      </c>
      <c r="N116" s="48">
        <f t="shared" si="7"/>
        <v>86</v>
      </c>
      <c r="O116" s="26" t="e">
        <f>ROUND(O115*100/O114,0)</f>
        <v>#DIV/0!</v>
      </c>
      <c r="P116" s="58"/>
    </row>
    <row r="117" spans="1:16" s="12" customFormat="1" x14ac:dyDescent="0.25">
      <c r="A117" s="184" t="s">
        <v>14</v>
      </c>
      <c r="B117" s="185"/>
      <c r="C117" s="55" t="str">
        <f>IF(C116&gt;=80,"3",IF(C116&gt;=70,"2",IF(C116&gt;=60,"1","-")))</f>
        <v>2</v>
      </c>
      <c r="D117" s="48" t="str">
        <f t="shared" ref="D117:O117" si="8">IF(D116&gt;=80,"3",IF(D116&gt;=70,"2",IF(D116&gt;=60,"1","-")))</f>
        <v>3</v>
      </c>
      <c r="E117" s="48" t="str">
        <f t="shared" si="8"/>
        <v>2</v>
      </c>
      <c r="F117" s="48" t="str">
        <f t="shared" si="8"/>
        <v>2</v>
      </c>
      <c r="G117" s="48" t="str">
        <f t="shared" si="8"/>
        <v>2</v>
      </c>
      <c r="H117" s="48" t="str">
        <f t="shared" si="8"/>
        <v>-</v>
      </c>
      <c r="I117" s="48" t="str">
        <f t="shared" si="8"/>
        <v>3</v>
      </c>
      <c r="J117" s="48" t="str">
        <f t="shared" si="8"/>
        <v>1</v>
      </c>
      <c r="K117" s="48" t="str">
        <f t="shared" si="8"/>
        <v>-</v>
      </c>
      <c r="L117" s="48" t="str">
        <f t="shared" si="8"/>
        <v>3</v>
      </c>
      <c r="M117" s="48" t="str">
        <f t="shared" si="8"/>
        <v>3</v>
      </c>
      <c r="N117" s="48" t="str">
        <f t="shared" si="8"/>
        <v>3</v>
      </c>
      <c r="O117" s="26" t="e">
        <f t="shared" si="8"/>
        <v>#DIV/0!</v>
      </c>
      <c r="P117" s="58"/>
    </row>
    <row r="118" spans="1:16" s="12" customFormat="1" x14ac:dyDescent="0.25">
      <c r="B118" s="8"/>
      <c r="C118" s="21" t="s">
        <v>0</v>
      </c>
      <c r="D118" s="21" t="s">
        <v>2</v>
      </c>
      <c r="E118" s="21" t="s">
        <v>84</v>
      </c>
      <c r="F118" s="21" t="s">
        <v>1</v>
      </c>
      <c r="G118" s="21" t="s">
        <v>0</v>
      </c>
      <c r="H118" s="21" t="s">
        <v>3</v>
      </c>
      <c r="I118" s="21" t="s">
        <v>58</v>
      </c>
      <c r="J118" s="21" t="s">
        <v>84</v>
      </c>
      <c r="K118" s="21" t="s">
        <v>1</v>
      </c>
      <c r="L118" s="21" t="s">
        <v>2</v>
      </c>
      <c r="M118" s="21" t="s">
        <v>58</v>
      </c>
      <c r="N118" s="21" t="s">
        <v>2</v>
      </c>
      <c r="P118" s="9"/>
    </row>
    <row r="119" spans="1:16" s="12" customFormat="1" ht="18.75" x14ac:dyDescent="0.3">
      <c r="B119" s="8"/>
      <c r="C119" s="9"/>
      <c r="D119" s="9"/>
      <c r="E119" s="10"/>
      <c r="F119" s="58"/>
      <c r="G119" s="57"/>
      <c r="H119" s="59" t="s">
        <v>15</v>
      </c>
      <c r="I119" s="59"/>
      <c r="J119" s="13" t="s">
        <v>18</v>
      </c>
      <c r="K119" s="13"/>
      <c r="L119" s="14"/>
      <c r="M119" s="14"/>
      <c r="N119" s="15"/>
      <c r="P119" s="9"/>
    </row>
    <row r="120" spans="1:16" s="12" customFormat="1" ht="20.25" x14ac:dyDescent="0.3">
      <c r="B120" s="8"/>
      <c r="C120" s="16"/>
      <c r="D120" s="17"/>
      <c r="E120" s="11"/>
      <c r="F120" s="176" t="s">
        <v>16</v>
      </c>
      <c r="G120" s="177"/>
      <c r="H120" s="18" t="s">
        <v>35</v>
      </c>
      <c r="I120" s="18" t="s">
        <v>14</v>
      </c>
      <c r="J120" s="18" t="s">
        <v>35</v>
      </c>
      <c r="K120" s="18" t="s">
        <v>14</v>
      </c>
      <c r="L120" s="19"/>
      <c r="M120" s="19"/>
      <c r="N120" s="16"/>
      <c r="P120" s="9"/>
    </row>
    <row r="121" spans="1:16" s="12" customFormat="1" ht="20.25" x14ac:dyDescent="0.3">
      <c r="B121" s="8"/>
      <c r="C121" s="16"/>
      <c r="D121" s="16"/>
      <c r="E121" s="11"/>
      <c r="F121" s="176" t="s">
        <v>31</v>
      </c>
      <c r="G121" s="177"/>
      <c r="H121" s="21">
        <f>AVERAGE(C116,G116)</f>
        <v>74</v>
      </c>
      <c r="I121" s="48" t="str">
        <f>IF(H121&gt;=80,"3",IF(H121&gt;=70,"2",IF(H121&gt;=60,"1",IF(H121&lt;59,"-"))))</f>
        <v>2</v>
      </c>
      <c r="J121" s="48" t="e">
        <f>(H121*0.3)+($O$116*0.7)</f>
        <v>#DIV/0!</v>
      </c>
      <c r="K121" s="48" t="e">
        <f t="shared" ref="K121:K126" si="9">IF(J121&gt;=80,"3",IF(J121&gt;=70,"2",IF(J121&gt;=60,"1",IF(J121&lt;59,"-"))))</f>
        <v>#DIV/0!</v>
      </c>
      <c r="L121" s="20"/>
      <c r="M121" s="20"/>
      <c r="N121" s="16"/>
      <c r="P121" s="9"/>
    </row>
    <row r="122" spans="1:16" s="12" customFormat="1" ht="20.25" x14ac:dyDescent="0.3">
      <c r="B122" s="8"/>
      <c r="C122" s="9"/>
      <c r="D122" s="9"/>
      <c r="E122" s="10"/>
      <c r="F122" s="176" t="s">
        <v>32</v>
      </c>
      <c r="G122" s="177"/>
      <c r="H122" s="21">
        <f>AVERAGE(F116,K116)</f>
        <v>63.5</v>
      </c>
      <c r="I122" s="48" t="str">
        <f t="shared" ref="I122:I126" si="10">IF(H122&gt;=80,"3",IF(H122&gt;=70,"2",IF(H122&gt;=60,"1",IF(H122&lt;59,"-"))))</f>
        <v>1</v>
      </c>
      <c r="J122" s="48" t="e">
        <f t="shared" ref="J122:J126" si="11">(H122*0.3)+($O$116*0.7)</f>
        <v>#DIV/0!</v>
      </c>
      <c r="K122" s="48" t="e">
        <f t="shared" si="9"/>
        <v>#DIV/0!</v>
      </c>
      <c r="L122" s="20"/>
      <c r="M122" s="20"/>
      <c r="N122" s="16"/>
      <c r="P122" s="9"/>
    </row>
    <row r="123" spans="1:16" s="12" customFormat="1" ht="20.25" x14ac:dyDescent="0.3">
      <c r="B123" s="8"/>
      <c r="C123" s="9"/>
      <c r="D123" s="9"/>
      <c r="E123" s="10"/>
      <c r="F123" s="176" t="s">
        <v>33</v>
      </c>
      <c r="G123" s="177"/>
      <c r="H123" s="21">
        <f>AVERAGE(D116,L116,N116)</f>
        <v>86.333333333333329</v>
      </c>
      <c r="I123" s="48" t="str">
        <f t="shared" si="10"/>
        <v>3</v>
      </c>
      <c r="J123" s="48" t="e">
        <f t="shared" si="11"/>
        <v>#DIV/0!</v>
      </c>
      <c r="K123" s="48" t="e">
        <f t="shared" si="9"/>
        <v>#DIV/0!</v>
      </c>
      <c r="L123" s="20"/>
      <c r="M123" s="20"/>
      <c r="N123" s="16"/>
      <c r="P123" s="9"/>
    </row>
    <row r="124" spans="1:16" s="12" customFormat="1" ht="20.25" x14ac:dyDescent="0.3">
      <c r="B124" s="8"/>
      <c r="C124" s="9"/>
      <c r="D124" s="9"/>
      <c r="E124" s="10"/>
      <c r="F124" s="176" t="s">
        <v>34</v>
      </c>
      <c r="G124" s="177"/>
      <c r="H124" s="21">
        <f>AVERAGE(H116)</f>
        <v>47</v>
      </c>
      <c r="I124" s="48" t="str">
        <f t="shared" si="10"/>
        <v>-</v>
      </c>
      <c r="J124" s="48" t="e">
        <f t="shared" si="11"/>
        <v>#DIV/0!</v>
      </c>
      <c r="K124" s="48" t="e">
        <f t="shared" si="9"/>
        <v>#DIV/0!</v>
      </c>
      <c r="L124" s="20"/>
      <c r="M124" s="20"/>
      <c r="N124" s="16"/>
      <c r="P124" s="9"/>
    </row>
    <row r="125" spans="1:16" s="12" customFormat="1" ht="20.25" x14ac:dyDescent="0.3">
      <c r="B125" s="8"/>
      <c r="C125" s="9"/>
      <c r="D125" s="9"/>
      <c r="E125" s="10"/>
      <c r="F125" s="176" t="s">
        <v>59</v>
      </c>
      <c r="G125" s="177"/>
      <c r="H125" s="21">
        <f>AVERAGE(I116,M116)</f>
        <v>88</v>
      </c>
      <c r="I125" s="48" t="str">
        <f t="shared" si="10"/>
        <v>3</v>
      </c>
      <c r="J125" s="48" t="e">
        <f t="shared" si="11"/>
        <v>#DIV/0!</v>
      </c>
      <c r="K125" s="48" t="e">
        <f t="shared" si="9"/>
        <v>#DIV/0!</v>
      </c>
      <c r="L125" s="20"/>
      <c r="M125" s="20"/>
      <c r="N125" s="16"/>
      <c r="P125" s="9"/>
    </row>
    <row r="126" spans="1:16" s="12" customFormat="1" ht="20.25" x14ac:dyDescent="0.3">
      <c r="B126" s="8"/>
      <c r="C126" s="9"/>
      <c r="D126" s="9"/>
      <c r="E126" s="9"/>
      <c r="F126" s="221" t="s">
        <v>83</v>
      </c>
      <c r="G126" s="222"/>
      <c r="H126" s="21">
        <f>AVERAGE(E116,J116)</f>
        <v>71.5</v>
      </c>
      <c r="I126" s="137" t="str">
        <f t="shared" si="10"/>
        <v>2</v>
      </c>
      <c r="J126" s="137" t="e">
        <f t="shared" si="11"/>
        <v>#DIV/0!</v>
      </c>
      <c r="K126" s="137" t="e">
        <f t="shared" si="9"/>
        <v>#DIV/0!</v>
      </c>
      <c r="L126" s="9"/>
      <c r="M126" s="9"/>
      <c r="N126" s="9"/>
      <c r="P126" s="9"/>
    </row>
    <row r="127" spans="1:16" x14ac:dyDescent="0.25">
      <c r="A127" s="38"/>
    </row>
    <row r="128" spans="1:16" x14ac:dyDescent="0.25">
      <c r="A128" s="38"/>
    </row>
    <row r="129" spans="1:1" x14ac:dyDescent="0.25">
      <c r="A129" s="38"/>
    </row>
    <row r="130" spans="1:1" x14ac:dyDescent="0.25">
      <c r="A130" s="38"/>
    </row>
    <row r="131" spans="1:1" x14ac:dyDescent="0.25">
      <c r="A131" s="38"/>
    </row>
    <row r="132" spans="1:1" x14ac:dyDescent="0.25">
      <c r="A132" s="38"/>
    </row>
    <row r="133" spans="1:1" x14ac:dyDescent="0.25">
      <c r="A133" s="38"/>
    </row>
  </sheetData>
  <mergeCells count="27">
    <mergeCell ref="A114:B114"/>
    <mergeCell ref="A115:B115"/>
    <mergeCell ref="A116:B116"/>
    <mergeCell ref="A117:B117"/>
    <mergeCell ref="C9:N9"/>
    <mergeCell ref="A13:B13"/>
    <mergeCell ref="A6:B6"/>
    <mergeCell ref="C6:G6"/>
    <mergeCell ref="H6:L6"/>
    <mergeCell ref="M6:P6"/>
    <mergeCell ref="A12:B12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F125:G125"/>
    <mergeCell ref="F126:G126"/>
    <mergeCell ref="F120:G120"/>
    <mergeCell ref="F121:G121"/>
    <mergeCell ref="F122:G122"/>
    <mergeCell ref="F123:G123"/>
    <mergeCell ref="F124:G12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223" t="s">
        <v>459</v>
      </c>
      <c r="B1" s="223"/>
      <c r="C1" s="223"/>
      <c r="D1" s="223"/>
      <c r="E1" s="223"/>
      <c r="F1" s="223"/>
      <c r="G1" s="223"/>
      <c r="H1" s="7"/>
      <c r="I1" s="7"/>
      <c r="J1" s="7"/>
      <c r="K1" s="7"/>
      <c r="L1" s="7"/>
    </row>
    <row r="3" spans="1:13" x14ac:dyDescent="0.25">
      <c r="C3" s="86"/>
      <c r="D3" s="86" t="s">
        <v>15</v>
      </c>
      <c r="E3" s="86"/>
      <c r="F3" s="86" t="s">
        <v>18</v>
      </c>
      <c r="G3" s="86"/>
    </row>
    <row r="4" spans="1:13" x14ac:dyDescent="0.25">
      <c r="C4" s="87" t="s">
        <v>16</v>
      </c>
      <c r="D4" s="86" t="s">
        <v>17</v>
      </c>
      <c r="E4" s="86" t="s">
        <v>14</v>
      </c>
      <c r="F4" s="86" t="s">
        <v>17</v>
      </c>
      <c r="G4" s="86" t="s">
        <v>14</v>
      </c>
    </row>
    <row r="5" spans="1:13" x14ac:dyDescent="0.25">
      <c r="C5" s="87" t="s">
        <v>0</v>
      </c>
      <c r="D5" s="28">
        <f>'3.3.3'!H121</f>
        <v>74</v>
      </c>
      <c r="E5" s="28" t="str">
        <f>'3.3.3'!I121</f>
        <v>2</v>
      </c>
      <c r="F5" s="28" t="e">
        <f>'3.3.3'!J121</f>
        <v>#DIV/0!</v>
      </c>
      <c r="G5" s="28" t="e">
        <f>'3.3.3'!K121</f>
        <v>#DIV/0!</v>
      </c>
    </row>
    <row r="6" spans="1:13" x14ac:dyDescent="0.25">
      <c r="C6" s="87" t="s">
        <v>1</v>
      </c>
      <c r="D6" s="28">
        <f>'3.3.3'!H122</f>
        <v>63.5</v>
      </c>
      <c r="E6" s="28" t="str">
        <f>'3.3.3'!I122</f>
        <v>1</v>
      </c>
      <c r="F6" s="28" t="e">
        <f>'3.3.3'!J122</f>
        <v>#DIV/0!</v>
      </c>
      <c r="G6" s="28" t="e">
        <f>'3.3.3'!K122</f>
        <v>#DIV/0!</v>
      </c>
    </row>
    <row r="7" spans="1:13" x14ac:dyDescent="0.25">
      <c r="C7" s="87" t="s">
        <v>2</v>
      </c>
      <c r="D7" s="28">
        <f>'3.3.3'!H123</f>
        <v>86.333333333333329</v>
      </c>
      <c r="E7" s="28" t="str">
        <f>'3.3.3'!I123</f>
        <v>3</v>
      </c>
      <c r="F7" s="28" t="e">
        <f>'3.3.3'!J123</f>
        <v>#DIV/0!</v>
      </c>
      <c r="G7" s="28" t="e">
        <f>'3.3.3'!K123</f>
        <v>#DIV/0!</v>
      </c>
    </row>
    <row r="8" spans="1:13" x14ac:dyDescent="0.25">
      <c r="C8" s="87" t="s">
        <v>3</v>
      </c>
      <c r="D8" s="28">
        <f>'3.3.3'!H124</f>
        <v>47</v>
      </c>
      <c r="E8" s="28" t="str">
        <f>'3.3.3'!I124</f>
        <v>-</v>
      </c>
      <c r="F8" s="28" t="e">
        <f>'3.3.3'!J124</f>
        <v>#DIV/0!</v>
      </c>
      <c r="G8" s="28" t="e">
        <f>'3.3.3'!K124</f>
        <v>#DIV/0!</v>
      </c>
    </row>
    <row r="9" spans="1:13" x14ac:dyDescent="0.25">
      <c r="C9" s="87" t="s">
        <v>58</v>
      </c>
      <c r="D9" s="28">
        <f>'3.3.3'!H125</f>
        <v>88</v>
      </c>
      <c r="E9" s="28" t="str">
        <f>'3.3.3'!I125</f>
        <v>3</v>
      </c>
      <c r="F9" s="28" t="e">
        <f>'3.3.3'!J125</f>
        <v>#DIV/0!</v>
      </c>
      <c r="G9" s="28" t="e">
        <f>'3.3.3'!K125</f>
        <v>#DIV/0!</v>
      </c>
    </row>
    <row r="10" spans="1:13" x14ac:dyDescent="0.25">
      <c r="C10" s="87" t="s">
        <v>84</v>
      </c>
      <c r="D10" s="28">
        <f>'3.3.3'!H126</f>
        <v>71.5</v>
      </c>
      <c r="E10" s="28" t="str">
        <f>'3.3.3'!I126</f>
        <v>2</v>
      </c>
      <c r="F10" s="28" t="e">
        <f>'3.3.3'!J126</f>
        <v>#DIV/0!</v>
      </c>
      <c r="G10" s="28" t="e">
        <f>'3.3.3'!K126</f>
        <v>#DIV/0!</v>
      </c>
    </row>
    <row r="13" spans="1:13" x14ac:dyDescent="0.25">
      <c r="B13" s="88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48</v>
      </c>
      <c r="I13" s="76" t="s">
        <v>49</v>
      </c>
      <c r="J13" s="76" t="s">
        <v>50</v>
      </c>
      <c r="K13" s="76" t="s">
        <v>51</v>
      </c>
      <c r="L13" s="76" t="s">
        <v>81</v>
      </c>
      <c r="M13" s="76" t="s">
        <v>82</v>
      </c>
    </row>
    <row r="14" spans="1:13" x14ac:dyDescent="0.25">
      <c r="B14" s="76" t="s">
        <v>8</v>
      </c>
      <c r="C14" s="21">
        <v>3</v>
      </c>
      <c r="D14" s="21">
        <v>2</v>
      </c>
      <c r="E14" s="21"/>
      <c r="F14" s="21"/>
      <c r="G14" s="21"/>
      <c r="H14" s="27">
        <v>3</v>
      </c>
      <c r="I14" s="27"/>
      <c r="J14" s="27">
        <v>1</v>
      </c>
      <c r="K14" s="27"/>
      <c r="L14" s="27"/>
      <c r="M14" s="27"/>
    </row>
    <row r="15" spans="1:13" x14ac:dyDescent="0.25">
      <c r="B15" s="76" t="s">
        <v>9</v>
      </c>
      <c r="C15" s="21"/>
      <c r="D15" s="21"/>
      <c r="E15" s="21">
        <v>1</v>
      </c>
      <c r="F15" s="21"/>
      <c r="G15" s="21">
        <v>1</v>
      </c>
      <c r="H15" s="27"/>
      <c r="I15" s="27">
        <v>3</v>
      </c>
      <c r="J15" s="27"/>
      <c r="K15" s="27">
        <v>2</v>
      </c>
      <c r="L15" s="27">
        <v>3</v>
      </c>
      <c r="M15" s="27">
        <v>1</v>
      </c>
    </row>
    <row r="16" spans="1:13" x14ac:dyDescent="0.25">
      <c r="B16" s="76" t="s">
        <v>10</v>
      </c>
      <c r="C16" s="21"/>
      <c r="D16" s="21"/>
      <c r="E16" s="21"/>
      <c r="F16" s="21"/>
      <c r="G16" s="21">
        <v>1</v>
      </c>
      <c r="H16" s="27">
        <v>1</v>
      </c>
      <c r="I16" s="27"/>
      <c r="J16" s="27"/>
      <c r="K16" s="27">
        <v>1</v>
      </c>
      <c r="L16" s="27"/>
      <c r="M16" s="27">
        <v>1</v>
      </c>
    </row>
    <row r="17" spans="1:13" x14ac:dyDescent="0.25">
      <c r="B17" s="76" t="s">
        <v>11</v>
      </c>
      <c r="C17" s="21">
        <v>2</v>
      </c>
      <c r="D17" s="21">
        <v>3</v>
      </c>
      <c r="E17" s="21">
        <v>3</v>
      </c>
      <c r="F17" s="21"/>
      <c r="G17" s="21"/>
      <c r="H17" s="27"/>
      <c r="I17" s="27">
        <v>3</v>
      </c>
      <c r="J17" s="27">
        <v>2</v>
      </c>
      <c r="K17" s="27"/>
      <c r="L17" s="27"/>
      <c r="M17" s="27">
        <v>2</v>
      </c>
    </row>
    <row r="18" spans="1:13" x14ac:dyDescent="0.25">
      <c r="B18" s="76" t="s">
        <v>57</v>
      </c>
      <c r="C18" s="21">
        <v>1</v>
      </c>
      <c r="D18" s="21"/>
      <c r="E18" s="21">
        <v>2</v>
      </c>
      <c r="F18" s="21"/>
      <c r="G18" s="21">
        <v>1</v>
      </c>
      <c r="H18" s="27">
        <v>2</v>
      </c>
      <c r="I18" s="27"/>
      <c r="J18" s="27">
        <v>3</v>
      </c>
      <c r="K18" s="27">
        <v>2</v>
      </c>
      <c r="L18" s="27"/>
      <c r="M18" s="27"/>
    </row>
    <row r="19" spans="1:13" x14ac:dyDescent="0.25">
      <c r="B19" s="76" t="s">
        <v>85</v>
      </c>
      <c r="C19" s="21">
        <v>2</v>
      </c>
      <c r="D19" s="21">
        <v>6</v>
      </c>
      <c r="E19" s="21"/>
      <c r="F19" s="21">
        <v>2</v>
      </c>
      <c r="G19" s="21"/>
      <c r="H19" s="27">
        <v>3</v>
      </c>
      <c r="I19" s="27"/>
      <c r="J19" s="27">
        <v>3</v>
      </c>
      <c r="K19" s="27">
        <v>3</v>
      </c>
      <c r="L19" s="27"/>
      <c r="M19" s="27"/>
    </row>
    <row r="20" spans="1:13" x14ac:dyDescent="0.25">
      <c r="B20" s="4"/>
      <c r="C20" s="5" t="s">
        <v>23</v>
      </c>
      <c r="D20" s="5" t="s">
        <v>24</v>
      </c>
      <c r="E20" s="5" t="s">
        <v>25</v>
      </c>
      <c r="F20" s="5" t="s">
        <v>26</v>
      </c>
      <c r="G20" s="6" t="s">
        <v>27</v>
      </c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B22" s="37"/>
      <c r="C22" s="37"/>
      <c r="D22" s="37"/>
      <c r="E22" s="37"/>
      <c r="F22" s="37"/>
      <c r="G22" s="37"/>
    </row>
    <row r="23" spans="1:13" x14ac:dyDescent="0.25">
      <c r="A23" s="213" t="s">
        <v>29</v>
      </c>
      <c r="B23" s="213"/>
      <c r="C23" s="210" t="s">
        <v>6</v>
      </c>
      <c r="D23" s="210" t="s">
        <v>7</v>
      </c>
      <c r="E23" s="210" t="s">
        <v>5</v>
      </c>
      <c r="F23" s="210" t="s">
        <v>12</v>
      </c>
      <c r="G23" s="210" t="s">
        <v>13</v>
      </c>
      <c r="H23" s="210" t="s">
        <v>48</v>
      </c>
      <c r="I23" s="210" t="s">
        <v>49</v>
      </c>
      <c r="J23" s="210" t="s">
        <v>50</v>
      </c>
      <c r="K23" s="210" t="s">
        <v>51</v>
      </c>
      <c r="L23" s="210" t="s">
        <v>81</v>
      </c>
      <c r="M23" s="210" t="s">
        <v>82</v>
      </c>
    </row>
    <row r="24" spans="1:13" x14ac:dyDescent="0.25">
      <c r="A24" s="212" t="s">
        <v>28</v>
      </c>
      <c r="B24" s="212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</row>
    <row r="25" spans="1:13" x14ac:dyDescent="0.25">
      <c r="A25" s="48" t="s">
        <v>8</v>
      </c>
      <c r="B25" s="23" t="e">
        <f t="shared" ref="B25:B30" si="0">F5</f>
        <v>#DIV/0!</v>
      </c>
      <c r="C25" s="143" t="e">
        <f>C14*$B$25/3</f>
        <v>#DIV/0!</v>
      </c>
      <c r="D25" s="143" t="e">
        <f t="shared" ref="D25:M25" si="1">D14*$B$25/3</f>
        <v>#DIV/0!</v>
      </c>
      <c r="E25" s="143" t="e">
        <f t="shared" si="1"/>
        <v>#DIV/0!</v>
      </c>
      <c r="F25" s="143" t="e">
        <f t="shared" si="1"/>
        <v>#DIV/0!</v>
      </c>
      <c r="G25" s="143" t="e">
        <f t="shared" si="1"/>
        <v>#DIV/0!</v>
      </c>
      <c r="H25" s="143" t="e">
        <f t="shared" si="1"/>
        <v>#DIV/0!</v>
      </c>
      <c r="I25" s="143" t="e">
        <f t="shared" si="1"/>
        <v>#DIV/0!</v>
      </c>
      <c r="J25" s="143" t="e">
        <f t="shared" si="1"/>
        <v>#DIV/0!</v>
      </c>
      <c r="K25" s="143" t="e">
        <f t="shared" si="1"/>
        <v>#DIV/0!</v>
      </c>
      <c r="L25" s="143" t="e">
        <f t="shared" si="1"/>
        <v>#DIV/0!</v>
      </c>
      <c r="M25" s="143" t="e">
        <f t="shared" si="1"/>
        <v>#DIV/0!</v>
      </c>
    </row>
    <row r="26" spans="1:13" x14ac:dyDescent="0.25">
      <c r="A26" s="48" t="s">
        <v>9</v>
      </c>
      <c r="B26" s="23" t="e">
        <f t="shared" si="0"/>
        <v>#DIV/0!</v>
      </c>
      <c r="C26" s="143" t="e">
        <f>C15*$B$26/3</f>
        <v>#DIV/0!</v>
      </c>
      <c r="D26" s="143" t="e">
        <f t="shared" ref="D26:M26" si="2">D15*$B$26/3</f>
        <v>#DIV/0!</v>
      </c>
      <c r="E26" s="143" t="e">
        <f t="shared" si="2"/>
        <v>#DIV/0!</v>
      </c>
      <c r="F26" s="143" t="e">
        <f t="shared" si="2"/>
        <v>#DIV/0!</v>
      </c>
      <c r="G26" s="143" t="e">
        <f t="shared" si="2"/>
        <v>#DIV/0!</v>
      </c>
      <c r="H26" s="143" t="e">
        <f t="shared" si="2"/>
        <v>#DIV/0!</v>
      </c>
      <c r="I26" s="143" t="e">
        <f t="shared" si="2"/>
        <v>#DIV/0!</v>
      </c>
      <c r="J26" s="143" t="e">
        <f t="shared" si="2"/>
        <v>#DIV/0!</v>
      </c>
      <c r="K26" s="143" t="e">
        <f t="shared" si="2"/>
        <v>#DIV/0!</v>
      </c>
      <c r="L26" s="143" t="e">
        <f t="shared" si="2"/>
        <v>#DIV/0!</v>
      </c>
      <c r="M26" s="143" t="e">
        <f t="shared" si="2"/>
        <v>#DIV/0!</v>
      </c>
    </row>
    <row r="27" spans="1:13" x14ac:dyDescent="0.25">
      <c r="A27" s="48" t="s">
        <v>10</v>
      </c>
      <c r="B27" s="23" t="e">
        <f t="shared" si="0"/>
        <v>#DIV/0!</v>
      </c>
      <c r="C27" s="143" t="e">
        <f>C16*$B$27/3</f>
        <v>#DIV/0!</v>
      </c>
      <c r="D27" s="143" t="e">
        <f t="shared" ref="D27:M27" si="3">D16*$B$27/3</f>
        <v>#DIV/0!</v>
      </c>
      <c r="E27" s="143" t="e">
        <f t="shared" si="3"/>
        <v>#DIV/0!</v>
      </c>
      <c r="F27" s="143" t="e">
        <f t="shared" si="3"/>
        <v>#DIV/0!</v>
      </c>
      <c r="G27" s="143" t="e">
        <f t="shared" si="3"/>
        <v>#DIV/0!</v>
      </c>
      <c r="H27" s="143" t="e">
        <f t="shared" si="3"/>
        <v>#DIV/0!</v>
      </c>
      <c r="I27" s="143" t="e">
        <f t="shared" si="3"/>
        <v>#DIV/0!</v>
      </c>
      <c r="J27" s="143" t="e">
        <f t="shared" si="3"/>
        <v>#DIV/0!</v>
      </c>
      <c r="K27" s="143" t="e">
        <f t="shared" si="3"/>
        <v>#DIV/0!</v>
      </c>
      <c r="L27" s="143" t="e">
        <f t="shared" si="3"/>
        <v>#DIV/0!</v>
      </c>
      <c r="M27" s="143" t="e">
        <f t="shared" si="3"/>
        <v>#DIV/0!</v>
      </c>
    </row>
    <row r="28" spans="1:13" x14ac:dyDescent="0.25">
      <c r="A28" s="48" t="s">
        <v>11</v>
      </c>
      <c r="B28" s="23" t="e">
        <f t="shared" si="0"/>
        <v>#DIV/0!</v>
      </c>
      <c r="C28" s="143" t="e">
        <f>C17*$B$28/3</f>
        <v>#DIV/0!</v>
      </c>
      <c r="D28" s="143" t="e">
        <f t="shared" ref="D28:M28" si="4">D17*$B$28/3</f>
        <v>#DIV/0!</v>
      </c>
      <c r="E28" s="143" t="e">
        <f t="shared" si="4"/>
        <v>#DIV/0!</v>
      </c>
      <c r="F28" s="143" t="e">
        <f t="shared" si="4"/>
        <v>#DIV/0!</v>
      </c>
      <c r="G28" s="143" t="e">
        <f t="shared" si="4"/>
        <v>#DIV/0!</v>
      </c>
      <c r="H28" s="143" t="e">
        <f t="shared" si="4"/>
        <v>#DIV/0!</v>
      </c>
      <c r="I28" s="143" t="e">
        <f t="shared" si="4"/>
        <v>#DIV/0!</v>
      </c>
      <c r="J28" s="143" t="e">
        <f t="shared" si="4"/>
        <v>#DIV/0!</v>
      </c>
      <c r="K28" s="143" t="e">
        <f t="shared" si="4"/>
        <v>#DIV/0!</v>
      </c>
      <c r="L28" s="143" t="e">
        <f t="shared" si="4"/>
        <v>#DIV/0!</v>
      </c>
      <c r="M28" s="143" t="e">
        <f t="shared" si="4"/>
        <v>#DIV/0!</v>
      </c>
    </row>
    <row r="29" spans="1:13" x14ac:dyDescent="0.25">
      <c r="A29" s="48" t="s">
        <v>57</v>
      </c>
      <c r="B29" s="23" t="e">
        <f t="shared" si="0"/>
        <v>#DIV/0!</v>
      </c>
      <c r="C29" s="143" t="e">
        <f>C18*$B$29/3</f>
        <v>#DIV/0!</v>
      </c>
      <c r="D29" s="143" t="e">
        <f t="shared" ref="D29:M29" si="5">D18*$B$29/3</f>
        <v>#DIV/0!</v>
      </c>
      <c r="E29" s="143" t="e">
        <f t="shared" si="5"/>
        <v>#DIV/0!</v>
      </c>
      <c r="F29" s="143" t="e">
        <f t="shared" si="5"/>
        <v>#DIV/0!</v>
      </c>
      <c r="G29" s="143" t="e">
        <f t="shared" si="5"/>
        <v>#DIV/0!</v>
      </c>
      <c r="H29" s="143" t="e">
        <f t="shared" si="5"/>
        <v>#DIV/0!</v>
      </c>
      <c r="I29" s="143" t="e">
        <f t="shared" si="5"/>
        <v>#DIV/0!</v>
      </c>
      <c r="J29" s="143" t="e">
        <f t="shared" si="5"/>
        <v>#DIV/0!</v>
      </c>
      <c r="K29" s="143" t="e">
        <f t="shared" si="5"/>
        <v>#DIV/0!</v>
      </c>
      <c r="L29" s="143" t="e">
        <f t="shared" si="5"/>
        <v>#DIV/0!</v>
      </c>
      <c r="M29" s="143" t="e">
        <f t="shared" si="5"/>
        <v>#DIV/0!</v>
      </c>
    </row>
    <row r="30" spans="1:13" x14ac:dyDescent="0.25">
      <c r="A30" s="137" t="s">
        <v>85</v>
      </c>
      <c r="B30" s="23" t="e">
        <f t="shared" si="0"/>
        <v>#DIV/0!</v>
      </c>
      <c r="C30" s="143" t="e">
        <f>C19*$B$30/3</f>
        <v>#DIV/0!</v>
      </c>
      <c r="D30" s="143" t="e">
        <f t="shared" ref="D30:M30" si="6">D19*$B$30/3</f>
        <v>#DIV/0!</v>
      </c>
      <c r="E30" s="143" t="e">
        <f t="shared" si="6"/>
        <v>#DIV/0!</v>
      </c>
      <c r="F30" s="143" t="e">
        <f t="shared" si="6"/>
        <v>#DIV/0!</v>
      </c>
      <c r="G30" s="143" t="e">
        <f t="shared" si="6"/>
        <v>#DIV/0!</v>
      </c>
      <c r="H30" s="143" t="e">
        <f t="shared" si="6"/>
        <v>#DIV/0!</v>
      </c>
      <c r="I30" s="143" t="e">
        <f t="shared" si="6"/>
        <v>#DIV/0!</v>
      </c>
      <c r="J30" s="143" t="e">
        <f t="shared" si="6"/>
        <v>#DIV/0!</v>
      </c>
      <c r="K30" s="143" t="e">
        <f t="shared" si="6"/>
        <v>#DIV/0!</v>
      </c>
      <c r="L30" s="143" t="e">
        <f t="shared" si="6"/>
        <v>#DIV/0!</v>
      </c>
      <c r="M30" s="143" t="e">
        <f t="shared" si="6"/>
        <v>#DIV/0!</v>
      </c>
    </row>
    <row r="31" spans="1:13" x14ac:dyDescent="0.25">
      <c r="A31" s="48" t="s">
        <v>30</v>
      </c>
      <c r="B31" s="24"/>
      <c r="C31" s="142" t="e">
        <f>AVERAGE(C25:C30)</f>
        <v>#DIV/0!</v>
      </c>
      <c r="D31" s="142" t="e">
        <f>AVERAGE(D25:D30)</f>
        <v>#DIV/0!</v>
      </c>
      <c r="E31" s="142" t="e">
        <f t="shared" ref="E31:K31" si="7">AVERAGE(E25:E30)</f>
        <v>#DIV/0!</v>
      </c>
      <c r="F31" s="142" t="e">
        <f t="shared" si="7"/>
        <v>#DIV/0!</v>
      </c>
      <c r="G31" s="142" t="e">
        <f t="shared" si="7"/>
        <v>#DIV/0!</v>
      </c>
      <c r="H31" s="142" t="e">
        <f t="shared" si="7"/>
        <v>#DIV/0!</v>
      </c>
      <c r="I31" s="142" t="e">
        <f t="shared" si="7"/>
        <v>#DIV/0!</v>
      </c>
      <c r="J31" s="142" t="e">
        <f t="shared" si="7"/>
        <v>#DIV/0!</v>
      </c>
      <c r="K31" s="142" t="e">
        <f t="shared" si="7"/>
        <v>#DIV/0!</v>
      </c>
      <c r="L31" s="142" t="e">
        <f t="shared" ref="L31" si="8">AVERAGE(L25:L30)</f>
        <v>#DIV/0!</v>
      </c>
      <c r="M31" s="142" t="e">
        <f t="shared" ref="M31" si="9">AVERAGE(M25:M30)</f>
        <v>#DIV/0!</v>
      </c>
    </row>
    <row r="32" spans="1:13" x14ac:dyDescent="0.25">
      <c r="B32" s="37"/>
      <c r="C32" s="37"/>
      <c r="D32" s="37"/>
      <c r="E32" s="37"/>
      <c r="F32" s="37"/>
      <c r="G32" s="37"/>
    </row>
    <row r="33" spans="4:9" x14ac:dyDescent="0.25">
      <c r="D33" s="37"/>
      <c r="E33" s="4"/>
      <c r="F33" s="4"/>
      <c r="G33" s="4"/>
      <c r="H33" s="4"/>
      <c r="I33" s="4"/>
    </row>
    <row r="34" spans="4:9" x14ac:dyDescent="0.25">
      <c r="D34" s="37"/>
      <c r="E34" s="37"/>
      <c r="F34" s="37"/>
      <c r="G34" s="37"/>
    </row>
  </sheetData>
  <mergeCells count="14">
    <mergeCell ref="L23:L24"/>
    <mergeCell ref="M23:M24"/>
    <mergeCell ref="A1:G1"/>
    <mergeCell ref="A23:B23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A24:B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80" zoomScaleNormal="80" workbookViewId="0">
      <selection sqref="A1:XFD1048576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3" width="8.7109375" style="2" customWidth="1"/>
    <col min="14" max="14" width="10.8554687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" customHeight="1" x14ac:dyDescent="0.3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3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" customHeight="1" x14ac:dyDescent="0.3">
      <c r="A4" s="202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5" customHeight="1" x14ac:dyDescent="0.3">
      <c r="A5" s="201"/>
      <c r="B5" s="201"/>
      <c r="C5" s="201"/>
      <c r="D5" s="201"/>
      <c r="E5" s="201"/>
      <c r="F5" s="201"/>
      <c r="G5" s="201"/>
      <c r="H5" s="97"/>
      <c r="I5" s="201" t="s">
        <v>46</v>
      </c>
      <c r="J5" s="201"/>
      <c r="K5" s="201"/>
      <c r="L5" s="201" t="s">
        <v>76</v>
      </c>
      <c r="M5" s="201"/>
      <c r="N5" s="201" t="s">
        <v>44</v>
      </c>
      <c r="O5" s="201"/>
      <c r="P5" s="97" t="s">
        <v>74</v>
      </c>
    </row>
    <row r="6" spans="1:16" ht="18.75" x14ac:dyDescent="0.3">
      <c r="A6" s="201" t="s">
        <v>55</v>
      </c>
      <c r="B6" s="201"/>
      <c r="C6" s="201" t="s">
        <v>464</v>
      </c>
      <c r="D6" s="214"/>
      <c r="E6" s="214"/>
      <c r="F6" s="214"/>
      <c r="G6" s="214"/>
      <c r="H6" s="201" t="s">
        <v>45</v>
      </c>
      <c r="I6" s="201"/>
      <c r="J6" s="201"/>
      <c r="K6" s="201"/>
      <c r="L6" s="201"/>
      <c r="M6" s="218" t="s">
        <v>463</v>
      </c>
      <c r="N6" s="219"/>
      <c r="O6" s="219"/>
      <c r="P6" s="219"/>
    </row>
    <row r="7" spans="1:16" x14ac:dyDescent="0.2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2"/>
      <c r="P7" s="99"/>
    </row>
    <row r="8" spans="1:16" ht="25.5" customHeight="1" x14ac:dyDescent="0.3">
      <c r="A8" s="100"/>
      <c r="B8" s="98"/>
      <c r="C8" s="101"/>
      <c r="D8" s="97" t="s">
        <v>462</v>
      </c>
      <c r="E8" s="101"/>
      <c r="F8" s="101"/>
      <c r="G8" s="101"/>
      <c r="H8" s="101"/>
      <c r="I8" s="102"/>
      <c r="J8" s="102"/>
      <c r="K8" s="102"/>
      <c r="L8" s="102"/>
      <c r="M8" s="102"/>
      <c r="N8" s="102"/>
      <c r="O8" s="103"/>
      <c r="P8" s="10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04"/>
      <c r="B10" s="104"/>
      <c r="C10" s="224" t="s">
        <v>37</v>
      </c>
      <c r="D10" s="225"/>
      <c r="E10" s="225"/>
      <c r="F10" s="225"/>
      <c r="G10" s="225"/>
      <c r="H10" s="225"/>
      <c r="I10" s="226"/>
      <c r="J10" s="224" t="s">
        <v>38</v>
      </c>
      <c r="K10" s="225"/>
      <c r="L10" s="225"/>
      <c r="M10" s="226"/>
      <c r="N10" s="106" t="s">
        <v>39</v>
      </c>
      <c r="O10" s="103"/>
      <c r="P10" s="102"/>
    </row>
    <row r="11" spans="1:16" s="12" customFormat="1" ht="15.75" x14ac:dyDescent="0.25">
      <c r="A11" s="53" t="s">
        <v>20</v>
      </c>
      <c r="B11" s="54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2" customFormat="1" ht="15.75" x14ac:dyDescent="0.25">
      <c r="A12" s="204" t="s">
        <v>62</v>
      </c>
      <c r="B12" s="205"/>
      <c r="C12" s="21" t="s">
        <v>58</v>
      </c>
      <c r="D12" s="21" t="s">
        <v>1</v>
      </c>
      <c r="E12" s="21" t="s">
        <v>58</v>
      </c>
      <c r="F12" s="21" t="s">
        <v>2</v>
      </c>
      <c r="G12" s="21" t="s">
        <v>58</v>
      </c>
      <c r="H12" s="21" t="s">
        <v>3</v>
      </c>
      <c r="I12" s="21" t="s">
        <v>2</v>
      </c>
      <c r="J12" s="21" t="s">
        <v>1</v>
      </c>
      <c r="K12" s="21" t="s">
        <v>1</v>
      </c>
      <c r="L12" s="21" t="s">
        <v>58</v>
      </c>
      <c r="M12" s="21" t="s">
        <v>0</v>
      </c>
      <c r="N12" s="21" t="s">
        <v>58</v>
      </c>
      <c r="O12" s="48" t="s">
        <v>19</v>
      </c>
      <c r="P12" s="48" t="s">
        <v>19</v>
      </c>
    </row>
    <row r="13" spans="1:16" s="12" customFormat="1" ht="15.75" x14ac:dyDescent="0.25">
      <c r="A13" s="199" t="s">
        <v>22</v>
      </c>
      <c r="B13" s="200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2" customFormat="1" ht="22.5" customHeight="1" x14ac:dyDescent="0.25">
      <c r="A14" s="83" t="s">
        <v>53</v>
      </c>
      <c r="B14" s="83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4">
        <f>O13*0.357142</f>
        <v>24.999940000000002</v>
      </c>
      <c r="P14" s="50"/>
    </row>
    <row r="15" spans="1:16" s="12" customFormat="1" x14ac:dyDescent="0.25">
      <c r="A15" s="166" t="s">
        <v>87</v>
      </c>
      <c r="B15" s="167" t="s">
        <v>88</v>
      </c>
      <c r="C15" s="22">
        <v>4</v>
      </c>
      <c r="D15" s="22"/>
      <c r="E15" s="77">
        <v>5</v>
      </c>
      <c r="F15" s="22"/>
      <c r="G15" s="22">
        <v>3</v>
      </c>
      <c r="H15" s="22">
        <v>4</v>
      </c>
      <c r="I15" s="22">
        <v>4</v>
      </c>
      <c r="J15" s="22"/>
      <c r="K15" s="22">
        <v>9</v>
      </c>
      <c r="L15" s="22">
        <v>8</v>
      </c>
      <c r="M15" s="22">
        <v>8</v>
      </c>
      <c r="N15" s="22">
        <v>12</v>
      </c>
      <c r="O15" s="78"/>
      <c r="P15" s="25">
        <f>SUM(C15:N15)</f>
        <v>57</v>
      </c>
    </row>
    <row r="16" spans="1:16" s="12" customFormat="1" x14ac:dyDescent="0.25">
      <c r="A16" s="166" t="s">
        <v>91</v>
      </c>
      <c r="B16" s="167" t="s">
        <v>92</v>
      </c>
      <c r="C16" s="22">
        <v>4</v>
      </c>
      <c r="D16" s="22"/>
      <c r="E16" s="77">
        <v>5</v>
      </c>
      <c r="F16" s="22">
        <v>5</v>
      </c>
      <c r="G16" s="22">
        <v>4</v>
      </c>
      <c r="H16" s="22"/>
      <c r="I16" s="22">
        <v>5</v>
      </c>
      <c r="J16" s="22"/>
      <c r="K16" s="22">
        <v>6</v>
      </c>
      <c r="L16" s="22"/>
      <c r="M16" s="22">
        <v>7</v>
      </c>
      <c r="N16" s="22">
        <v>11</v>
      </c>
      <c r="O16" s="78"/>
      <c r="P16" s="25">
        <f t="shared" ref="P16:P79" si="1">SUM(C16:N16)</f>
        <v>47</v>
      </c>
    </row>
    <row r="17" spans="1:16" s="12" customFormat="1" x14ac:dyDescent="0.25">
      <c r="A17" s="166" t="s">
        <v>99</v>
      </c>
      <c r="B17" s="167" t="s">
        <v>100</v>
      </c>
      <c r="C17" s="22">
        <v>4</v>
      </c>
      <c r="D17" s="22">
        <v>4</v>
      </c>
      <c r="E17" s="77">
        <v>5</v>
      </c>
      <c r="F17" s="22">
        <v>3</v>
      </c>
      <c r="G17" s="22"/>
      <c r="H17" s="22"/>
      <c r="I17" s="22">
        <v>5</v>
      </c>
      <c r="J17" s="22">
        <v>7</v>
      </c>
      <c r="K17" s="22">
        <v>8</v>
      </c>
      <c r="L17" s="22">
        <v>8</v>
      </c>
      <c r="M17" s="22"/>
      <c r="N17" s="22">
        <v>13</v>
      </c>
      <c r="O17" s="78"/>
      <c r="P17" s="25">
        <f t="shared" si="1"/>
        <v>57</v>
      </c>
    </row>
    <row r="18" spans="1:16" s="12" customFormat="1" x14ac:dyDescent="0.25">
      <c r="A18" s="166" t="s">
        <v>101</v>
      </c>
      <c r="B18" s="167" t="s">
        <v>102</v>
      </c>
      <c r="C18" s="22"/>
      <c r="D18" s="22">
        <v>4</v>
      </c>
      <c r="E18" s="77">
        <v>5</v>
      </c>
      <c r="F18" s="22">
        <v>5</v>
      </c>
      <c r="G18" s="22">
        <v>4</v>
      </c>
      <c r="H18" s="22"/>
      <c r="I18" s="22">
        <v>5</v>
      </c>
      <c r="J18" s="22"/>
      <c r="K18" s="22"/>
      <c r="L18" s="22">
        <v>9</v>
      </c>
      <c r="M18" s="22">
        <v>10</v>
      </c>
      <c r="N18" s="22">
        <v>13</v>
      </c>
      <c r="O18" s="78"/>
      <c r="P18" s="25">
        <f t="shared" si="1"/>
        <v>55</v>
      </c>
    </row>
    <row r="19" spans="1:16" s="12" customFormat="1" x14ac:dyDescent="0.25">
      <c r="A19" s="166" t="s">
        <v>105</v>
      </c>
      <c r="B19" s="167" t="s">
        <v>106</v>
      </c>
      <c r="C19" s="77">
        <v>5</v>
      </c>
      <c r="D19" s="22">
        <v>5</v>
      </c>
      <c r="E19" s="22">
        <v>4</v>
      </c>
      <c r="F19" s="22"/>
      <c r="G19" s="22">
        <v>4</v>
      </c>
      <c r="H19" s="22">
        <v>3</v>
      </c>
      <c r="I19" s="22"/>
      <c r="J19" s="22"/>
      <c r="K19" s="22"/>
      <c r="L19" s="22"/>
      <c r="M19" s="22"/>
      <c r="N19" s="22"/>
      <c r="O19" s="78"/>
      <c r="P19" s="25">
        <f t="shared" si="1"/>
        <v>21</v>
      </c>
    </row>
    <row r="20" spans="1:16" s="12" customFormat="1" x14ac:dyDescent="0.25">
      <c r="A20" s="166" t="s">
        <v>107</v>
      </c>
      <c r="B20" s="167" t="s">
        <v>108</v>
      </c>
      <c r="C20" s="22">
        <v>4</v>
      </c>
      <c r="D20" s="22">
        <v>3</v>
      </c>
      <c r="E20" s="22">
        <v>2</v>
      </c>
      <c r="F20" s="22">
        <v>1</v>
      </c>
      <c r="G20" s="22">
        <v>5</v>
      </c>
      <c r="H20" s="22">
        <v>3</v>
      </c>
      <c r="I20" s="22"/>
      <c r="J20" s="22">
        <v>8</v>
      </c>
      <c r="K20" s="22"/>
      <c r="L20" s="22">
        <v>8</v>
      </c>
      <c r="M20" s="22">
        <v>9</v>
      </c>
      <c r="N20" s="22">
        <v>12</v>
      </c>
      <c r="O20" s="78"/>
      <c r="P20" s="25">
        <f t="shared" si="1"/>
        <v>55</v>
      </c>
    </row>
    <row r="21" spans="1:16" s="12" customFormat="1" x14ac:dyDescent="0.25">
      <c r="A21" s="166" t="s">
        <v>113</v>
      </c>
      <c r="B21" s="167" t="s">
        <v>114</v>
      </c>
      <c r="C21" s="77">
        <v>3</v>
      </c>
      <c r="D21" s="22"/>
      <c r="E21" s="22"/>
      <c r="F21" s="22"/>
      <c r="G21" s="22">
        <v>1</v>
      </c>
      <c r="H21" s="22"/>
      <c r="I21" s="22"/>
      <c r="J21" s="22"/>
      <c r="K21" s="22">
        <v>9</v>
      </c>
      <c r="L21" s="22">
        <v>8</v>
      </c>
      <c r="M21" s="22">
        <v>8</v>
      </c>
      <c r="N21" s="22">
        <v>12</v>
      </c>
      <c r="O21" s="78"/>
      <c r="P21" s="25">
        <f t="shared" si="1"/>
        <v>41</v>
      </c>
    </row>
    <row r="22" spans="1:16" s="12" customFormat="1" x14ac:dyDescent="0.25">
      <c r="A22" s="166" t="s">
        <v>117</v>
      </c>
      <c r="B22" s="167" t="s">
        <v>118</v>
      </c>
      <c r="C22" s="22">
        <v>5</v>
      </c>
      <c r="D22" s="22">
        <v>5</v>
      </c>
      <c r="E22" s="22"/>
      <c r="F22" s="22">
        <v>4</v>
      </c>
      <c r="G22" s="22">
        <v>4</v>
      </c>
      <c r="H22" s="22">
        <v>2</v>
      </c>
      <c r="I22" s="22"/>
      <c r="J22" s="22">
        <v>8</v>
      </c>
      <c r="K22" s="22">
        <v>8</v>
      </c>
      <c r="L22" s="22">
        <v>7</v>
      </c>
      <c r="M22" s="22"/>
      <c r="N22" s="22">
        <v>12</v>
      </c>
      <c r="O22" s="78"/>
      <c r="P22" s="25">
        <f t="shared" si="1"/>
        <v>55</v>
      </c>
    </row>
    <row r="23" spans="1:16" s="12" customFormat="1" x14ac:dyDescent="0.25">
      <c r="A23" s="166" t="s">
        <v>119</v>
      </c>
      <c r="B23" s="167" t="s">
        <v>120</v>
      </c>
      <c r="C23" s="77">
        <v>4</v>
      </c>
      <c r="D23" s="22">
        <v>5</v>
      </c>
      <c r="E23" s="22">
        <v>4</v>
      </c>
      <c r="F23" s="22"/>
      <c r="G23" s="22">
        <v>4</v>
      </c>
      <c r="H23" s="22">
        <v>5</v>
      </c>
      <c r="I23" s="22"/>
      <c r="J23" s="22">
        <v>7</v>
      </c>
      <c r="K23" s="22"/>
      <c r="L23" s="22">
        <v>5</v>
      </c>
      <c r="M23" s="22">
        <v>5</v>
      </c>
      <c r="N23" s="22">
        <v>12</v>
      </c>
      <c r="O23" s="78"/>
      <c r="P23" s="25">
        <f t="shared" si="1"/>
        <v>51</v>
      </c>
    </row>
    <row r="24" spans="1:16" s="12" customFormat="1" x14ac:dyDescent="0.25">
      <c r="A24" s="166" t="s">
        <v>123</v>
      </c>
      <c r="B24" s="167" t="s">
        <v>124</v>
      </c>
      <c r="C24" s="22">
        <v>4</v>
      </c>
      <c r="D24" s="22">
        <v>3</v>
      </c>
      <c r="E24" s="22">
        <v>2</v>
      </c>
      <c r="F24" s="22">
        <v>1</v>
      </c>
      <c r="G24" s="22">
        <v>5</v>
      </c>
      <c r="H24" s="22">
        <v>5</v>
      </c>
      <c r="I24" s="22"/>
      <c r="J24" s="22">
        <v>5</v>
      </c>
      <c r="K24" s="22">
        <v>6</v>
      </c>
      <c r="L24" s="22">
        <v>8</v>
      </c>
      <c r="M24" s="22"/>
      <c r="N24" s="22">
        <v>10</v>
      </c>
      <c r="O24" s="78"/>
      <c r="P24" s="25">
        <f t="shared" si="1"/>
        <v>49</v>
      </c>
    </row>
    <row r="25" spans="1:16" s="12" customFormat="1" x14ac:dyDescent="0.25">
      <c r="A25" s="166" t="s">
        <v>129</v>
      </c>
      <c r="B25" s="167" t="s">
        <v>130</v>
      </c>
      <c r="C25" s="77">
        <v>3</v>
      </c>
      <c r="D25" s="22"/>
      <c r="E25" s="22"/>
      <c r="F25" s="22"/>
      <c r="G25" s="22">
        <v>1</v>
      </c>
      <c r="H25" s="22"/>
      <c r="I25" s="22"/>
      <c r="J25" s="22"/>
      <c r="K25" s="22">
        <v>6</v>
      </c>
      <c r="L25" s="22">
        <v>5</v>
      </c>
      <c r="M25" s="22">
        <v>7</v>
      </c>
      <c r="N25" s="22">
        <v>14</v>
      </c>
      <c r="O25" s="78"/>
      <c r="P25" s="25">
        <f t="shared" si="1"/>
        <v>36</v>
      </c>
    </row>
    <row r="26" spans="1:16" s="12" customFormat="1" x14ac:dyDescent="0.25">
      <c r="A26" s="166" t="s">
        <v>133</v>
      </c>
      <c r="B26" s="167" t="s">
        <v>134</v>
      </c>
      <c r="C26" s="22">
        <v>5</v>
      </c>
      <c r="D26" s="22">
        <v>5</v>
      </c>
      <c r="E26" s="22"/>
      <c r="F26" s="22">
        <v>4</v>
      </c>
      <c r="G26" s="22">
        <v>4</v>
      </c>
      <c r="H26" s="22">
        <v>5</v>
      </c>
      <c r="I26" s="22"/>
      <c r="J26" s="22">
        <v>8</v>
      </c>
      <c r="K26" s="22">
        <v>8</v>
      </c>
      <c r="L26" s="22">
        <v>7</v>
      </c>
      <c r="M26" s="22"/>
      <c r="N26" s="22">
        <v>12</v>
      </c>
      <c r="O26" s="78"/>
      <c r="P26" s="25">
        <f t="shared" si="1"/>
        <v>58</v>
      </c>
    </row>
    <row r="27" spans="1:16" s="12" customFormat="1" x14ac:dyDescent="0.25">
      <c r="A27" s="166" t="s">
        <v>135</v>
      </c>
      <c r="B27" s="167" t="s">
        <v>136</v>
      </c>
      <c r="C27" s="77">
        <v>5</v>
      </c>
      <c r="D27" s="22"/>
      <c r="E27" s="22">
        <v>3</v>
      </c>
      <c r="F27" s="22">
        <v>4</v>
      </c>
      <c r="G27" s="22">
        <v>4</v>
      </c>
      <c r="H27" s="22"/>
      <c r="I27" s="22"/>
      <c r="J27" s="22">
        <v>5</v>
      </c>
      <c r="K27" s="22"/>
      <c r="L27" s="22">
        <v>7</v>
      </c>
      <c r="M27" s="22"/>
      <c r="N27" s="22">
        <v>9</v>
      </c>
      <c r="O27" s="78"/>
      <c r="P27" s="25">
        <f t="shared" si="1"/>
        <v>37</v>
      </c>
    </row>
    <row r="28" spans="1:16" s="12" customFormat="1" x14ac:dyDescent="0.25">
      <c r="A28" s="166" t="s">
        <v>141</v>
      </c>
      <c r="B28" s="167" t="s">
        <v>142</v>
      </c>
      <c r="C28" s="22">
        <v>4</v>
      </c>
      <c r="D28" s="22"/>
      <c r="E28" s="77">
        <v>4</v>
      </c>
      <c r="F28" s="22">
        <v>4</v>
      </c>
      <c r="G28" s="22">
        <v>3</v>
      </c>
      <c r="H28" s="22"/>
      <c r="I28" s="22">
        <v>4</v>
      </c>
      <c r="J28" s="22">
        <v>6</v>
      </c>
      <c r="K28" s="22"/>
      <c r="L28" s="22"/>
      <c r="M28" s="22">
        <v>8</v>
      </c>
      <c r="N28" s="22">
        <v>13</v>
      </c>
      <c r="O28" s="78"/>
      <c r="P28" s="25">
        <f t="shared" si="1"/>
        <v>46</v>
      </c>
    </row>
    <row r="29" spans="1:16" s="12" customFormat="1" x14ac:dyDescent="0.25">
      <c r="A29" s="166" t="s">
        <v>151</v>
      </c>
      <c r="B29" s="167" t="s">
        <v>152</v>
      </c>
      <c r="C29" s="22"/>
      <c r="D29" s="22"/>
      <c r="E29" s="77">
        <v>2</v>
      </c>
      <c r="F29" s="22"/>
      <c r="G29" s="22">
        <v>5</v>
      </c>
      <c r="H29" s="22"/>
      <c r="I29" s="22">
        <v>4</v>
      </c>
      <c r="J29" s="22">
        <v>7</v>
      </c>
      <c r="K29" s="22">
        <v>5</v>
      </c>
      <c r="L29" s="22">
        <v>7</v>
      </c>
      <c r="M29" s="22"/>
      <c r="N29" s="22">
        <v>12</v>
      </c>
      <c r="O29" s="78"/>
      <c r="P29" s="25">
        <f t="shared" si="1"/>
        <v>42</v>
      </c>
    </row>
    <row r="30" spans="1:16" s="12" customFormat="1" x14ac:dyDescent="0.25">
      <c r="A30" s="166" t="s">
        <v>155</v>
      </c>
      <c r="B30" s="167" t="s">
        <v>156</v>
      </c>
      <c r="C30" s="77">
        <v>4</v>
      </c>
      <c r="D30" s="22"/>
      <c r="E30" s="22"/>
      <c r="F30" s="22"/>
      <c r="G30" s="22">
        <v>1</v>
      </c>
      <c r="H30" s="22"/>
      <c r="I30" s="22"/>
      <c r="J30" s="22"/>
      <c r="K30" s="22">
        <v>6</v>
      </c>
      <c r="L30" s="22">
        <v>5</v>
      </c>
      <c r="M30" s="22">
        <v>7</v>
      </c>
      <c r="N30" s="22">
        <v>14</v>
      </c>
      <c r="O30" s="78"/>
      <c r="P30" s="25">
        <f t="shared" si="1"/>
        <v>37</v>
      </c>
    </row>
    <row r="31" spans="1:16" s="12" customFormat="1" x14ac:dyDescent="0.25">
      <c r="A31" s="166" t="s">
        <v>157</v>
      </c>
      <c r="B31" s="167" t="s">
        <v>158</v>
      </c>
      <c r="C31" s="22">
        <v>3</v>
      </c>
      <c r="D31" s="22">
        <v>5</v>
      </c>
      <c r="E31" s="22"/>
      <c r="F31" s="22">
        <v>4</v>
      </c>
      <c r="G31" s="22">
        <v>4</v>
      </c>
      <c r="H31" s="22">
        <v>2</v>
      </c>
      <c r="I31" s="22"/>
      <c r="J31" s="22">
        <v>8</v>
      </c>
      <c r="K31" s="22">
        <v>8</v>
      </c>
      <c r="L31" s="22">
        <v>7</v>
      </c>
      <c r="M31" s="22"/>
      <c r="N31" s="22">
        <v>12</v>
      </c>
      <c r="O31" s="78"/>
      <c r="P31" s="25">
        <f t="shared" si="1"/>
        <v>53</v>
      </c>
    </row>
    <row r="32" spans="1:16" s="12" customFormat="1" x14ac:dyDescent="0.25">
      <c r="A32" s="166" t="s">
        <v>159</v>
      </c>
      <c r="B32" s="167" t="s">
        <v>160</v>
      </c>
      <c r="C32" s="77">
        <v>4</v>
      </c>
      <c r="D32" s="22"/>
      <c r="E32" s="22">
        <v>3</v>
      </c>
      <c r="F32" s="22">
        <v>4</v>
      </c>
      <c r="G32" s="22">
        <v>4</v>
      </c>
      <c r="H32" s="22"/>
      <c r="I32" s="22"/>
      <c r="J32" s="22"/>
      <c r="K32" s="22">
        <v>6</v>
      </c>
      <c r="L32" s="22">
        <v>7</v>
      </c>
      <c r="M32" s="22"/>
      <c r="N32" s="22">
        <v>13</v>
      </c>
      <c r="O32" s="78"/>
      <c r="P32" s="25">
        <f t="shared" si="1"/>
        <v>41</v>
      </c>
    </row>
    <row r="33" spans="1:16" s="12" customFormat="1" x14ac:dyDescent="0.25">
      <c r="A33" s="166" t="s">
        <v>161</v>
      </c>
      <c r="B33" s="167" t="s">
        <v>162</v>
      </c>
      <c r="C33" s="77">
        <v>4</v>
      </c>
      <c r="D33" s="22">
        <v>5</v>
      </c>
      <c r="E33" s="22">
        <v>4</v>
      </c>
      <c r="F33" s="22"/>
      <c r="G33" s="22">
        <v>4</v>
      </c>
      <c r="H33" s="22">
        <v>3</v>
      </c>
      <c r="I33" s="22"/>
      <c r="J33" s="22">
        <v>7</v>
      </c>
      <c r="K33" s="22"/>
      <c r="L33" s="22">
        <v>5</v>
      </c>
      <c r="M33" s="22">
        <v>5</v>
      </c>
      <c r="N33" s="22">
        <v>12</v>
      </c>
      <c r="O33" s="78"/>
      <c r="P33" s="25">
        <f t="shared" si="1"/>
        <v>49</v>
      </c>
    </row>
    <row r="34" spans="1:16" s="12" customFormat="1" x14ac:dyDescent="0.25">
      <c r="A34" s="166" t="s">
        <v>167</v>
      </c>
      <c r="B34" s="167" t="s">
        <v>168</v>
      </c>
      <c r="C34" s="22">
        <v>5</v>
      </c>
      <c r="D34" s="22">
        <v>3</v>
      </c>
      <c r="E34" s="22">
        <v>2</v>
      </c>
      <c r="F34" s="22">
        <v>1</v>
      </c>
      <c r="G34" s="22">
        <v>5</v>
      </c>
      <c r="H34" s="22">
        <v>3</v>
      </c>
      <c r="I34" s="22"/>
      <c r="J34" s="22">
        <v>5</v>
      </c>
      <c r="K34" s="22">
        <v>6</v>
      </c>
      <c r="L34" s="22">
        <v>8</v>
      </c>
      <c r="M34" s="22"/>
      <c r="N34" s="22">
        <v>10</v>
      </c>
      <c r="O34" s="78"/>
      <c r="P34" s="25">
        <f t="shared" si="1"/>
        <v>48</v>
      </c>
    </row>
    <row r="35" spans="1:16" s="12" customFormat="1" x14ac:dyDescent="0.25">
      <c r="A35" s="166" t="s">
        <v>169</v>
      </c>
      <c r="B35" s="167" t="s">
        <v>170</v>
      </c>
      <c r="C35" s="77">
        <v>3</v>
      </c>
      <c r="D35" s="22"/>
      <c r="E35" s="22"/>
      <c r="F35" s="22"/>
      <c r="G35" s="22">
        <v>1</v>
      </c>
      <c r="H35" s="22"/>
      <c r="I35" s="22"/>
      <c r="J35" s="22"/>
      <c r="K35" s="22">
        <v>6</v>
      </c>
      <c r="L35" s="22">
        <v>5</v>
      </c>
      <c r="M35" s="22">
        <v>7</v>
      </c>
      <c r="N35" s="22">
        <v>14</v>
      </c>
      <c r="O35" s="78"/>
      <c r="P35" s="25">
        <f t="shared" si="1"/>
        <v>36</v>
      </c>
    </row>
    <row r="36" spans="1:16" s="12" customFormat="1" x14ac:dyDescent="0.25">
      <c r="A36" s="166" t="s">
        <v>171</v>
      </c>
      <c r="B36" s="167" t="s">
        <v>172</v>
      </c>
      <c r="C36" s="22">
        <v>4</v>
      </c>
      <c r="D36" s="22">
        <v>5</v>
      </c>
      <c r="E36" s="22"/>
      <c r="F36" s="22">
        <v>4</v>
      </c>
      <c r="G36" s="22">
        <v>4</v>
      </c>
      <c r="H36" s="22">
        <v>2</v>
      </c>
      <c r="I36" s="22"/>
      <c r="J36" s="22">
        <v>8</v>
      </c>
      <c r="K36" s="22">
        <v>8</v>
      </c>
      <c r="L36" s="22">
        <v>7</v>
      </c>
      <c r="M36" s="22"/>
      <c r="N36" s="22">
        <v>12</v>
      </c>
      <c r="O36" s="78"/>
      <c r="P36" s="25">
        <f t="shared" si="1"/>
        <v>54</v>
      </c>
    </row>
    <row r="37" spans="1:16" s="12" customFormat="1" x14ac:dyDescent="0.25">
      <c r="A37" s="166" t="s">
        <v>173</v>
      </c>
      <c r="B37" s="167" t="s">
        <v>174</v>
      </c>
      <c r="C37" s="77">
        <v>4</v>
      </c>
      <c r="D37" s="22"/>
      <c r="E37" s="22">
        <v>3</v>
      </c>
      <c r="F37" s="22">
        <v>4</v>
      </c>
      <c r="G37" s="22">
        <v>4</v>
      </c>
      <c r="H37" s="22"/>
      <c r="I37" s="22"/>
      <c r="J37" s="22"/>
      <c r="K37" s="22">
        <v>6</v>
      </c>
      <c r="L37" s="22">
        <v>7</v>
      </c>
      <c r="M37" s="22"/>
      <c r="N37" s="22">
        <v>13</v>
      </c>
      <c r="O37" s="78"/>
      <c r="P37" s="25">
        <f t="shared" si="1"/>
        <v>41</v>
      </c>
    </row>
    <row r="38" spans="1:16" s="12" customFormat="1" x14ac:dyDescent="0.25">
      <c r="A38" s="166" t="s">
        <v>185</v>
      </c>
      <c r="B38" s="167" t="s">
        <v>186</v>
      </c>
      <c r="C38" s="77">
        <v>3</v>
      </c>
      <c r="D38" s="22">
        <v>5</v>
      </c>
      <c r="E38" s="22">
        <v>4</v>
      </c>
      <c r="F38" s="22"/>
      <c r="G38" s="22">
        <v>4</v>
      </c>
      <c r="H38" s="22">
        <v>5</v>
      </c>
      <c r="I38" s="22"/>
      <c r="J38" s="22">
        <v>7</v>
      </c>
      <c r="K38" s="22"/>
      <c r="L38" s="22">
        <v>5</v>
      </c>
      <c r="M38" s="22">
        <v>5</v>
      </c>
      <c r="N38" s="22">
        <v>12</v>
      </c>
      <c r="O38" s="78"/>
      <c r="P38" s="25">
        <f t="shared" si="1"/>
        <v>50</v>
      </c>
    </row>
    <row r="39" spans="1:16" s="12" customFormat="1" x14ac:dyDescent="0.25">
      <c r="A39" s="166" t="s">
        <v>187</v>
      </c>
      <c r="B39" s="167" t="s">
        <v>188</v>
      </c>
      <c r="C39" s="22">
        <v>2</v>
      </c>
      <c r="D39" s="22">
        <v>3</v>
      </c>
      <c r="E39" s="22">
        <v>2</v>
      </c>
      <c r="F39" s="22">
        <v>1</v>
      </c>
      <c r="G39" s="22">
        <v>5</v>
      </c>
      <c r="H39" s="22">
        <v>3</v>
      </c>
      <c r="I39" s="22"/>
      <c r="J39" s="22">
        <v>5</v>
      </c>
      <c r="K39" s="22">
        <v>6</v>
      </c>
      <c r="L39" s="22">
        <v>8</v>
      </c>
      <c r="M39" s="22"/>
      <c r="N39" s="22">
        <v>10</v>
      </c>
      <c r="O39" s="78"/>
      <c r="P39" s="25">
        <f t="shared" si="1"/>
        <v>45</v>
      </c>
    </row>
    <row r="40" spans="1:16" s="12" customFormat="1" x14ac:dyDescent="0.25">
      <c r="A40" s="166" t="s">
        <v>189</v>
      </c>
      <c r="B40" s="167" t="s">
        <v>190</v>
      </c>
      <c r="C40" s="77">
        <v>4</v>
      </c>
      <c r="D40" s="22"/>
      <c r="E40" s="22"/>
      <c r="F40" s="22"/>
      <c r="G40" s="22">
        <v>1</v>
      </c>
      <c r="H40" s="22"/>
      <c r="I40" s="22"/>
      <c r="J40" s="22"/>
      <c r="K40" s="22">
        <v>6</v>
      </c>
      <c r="L40" s="22">
        <v>5</v>
      </c>
      <c r="M40" s="22">
        <v>7</v>
      </c>
      <c r="N40" s="22">
        <v>14</v>
      </c>
      <c r="O40" s="78"/>
      <c r="P40" s="25">
        <f t="shared" si="1"/>
        <v>37</v>
      </c>
    </row>
    <row r="41" spans="1:16" s="12" customFormat="1" x14ac:dyDescent="0.25">
      <c r="A41" s="166" t="s">
        <v>191</v>
      </c>
      <c r="B41" s="167" t="s">
        <v>192</v>
      </c>
      <c r="C41" s="22">
        <v>5</v>
      </c>
      <c r="D41" s="22">
        <v>5</v>
      </c>
      <c r="E41" s="22"/>
      <c r="F41" s="22">
        <v>4</v>
      </c>
      <c r="G41" s="22">
        <v>4</v>
      </c>
      <c r="H41" s="22">
        <v>5</v>
      </c>
      <c r="I41" s="22"/>
      <c r="J41" s="22">
        <v>8</v>
      </c>
      <c r="K41" s="22">
        <v>8</v>
      </c>
      <c r="L41" s="22">
        <v>7</v>
      </c>
      <c r="M41" s="22"/>
      <c r="N41" s="22">
        <v>12</v>
      </c>
      <c r="O41" s="78"/>
      <c r="P41" s="25">
        <f t="shared" si="1"/>
        <v>58</v>
      </c>
    </row>
    <row r="42" spans="1:16" s="12" customFormat="1" x14ac:dyDescent="0.25">
      <c r="A42" s="166" t="s">
        <v>203</v>
      </c>
      <c r="B42" s="167" t="s">
        <v>204</v>
      </c>
      <c r="C42" s="77">
        <v>4</v>
      </c>
      <c r="D42" s="22"/>
      <c r="E42" s="22">
        <v>3</v>
      </c>
      <c r="F42" s="22">
        <v>4</v>
      </c>
      <c r="G42" s="22">
        <v>4</v>
      </c>
      <c r="H42" s="22"/>
      <c r="I42" s="22"/>
      <c r="J42" s="22">
        <v>5</v>
      </c>
      <c r="K42" s="22"/>
      <c r="L42" s="22">
        <v>7</v>
      </c>
      <c r="M42" s="22"/>
      <c r="N42" s="22">
        <v>9</v>
      </c>
      <c r="O42" s="78"/>
      <c r="P42" s="25">
        <f t="shared" si="1"/>
        <v>36</v>
      </c>
    </row>
    <row r="43" spans="1:16" s="12" customFormat="1" x14ac:dyDescent="0.25">
      <c r="A43" s="166" t="s">
        <v>207</v>
      </c>
      <c r="B43" s="167" t="s">
        <v>208</v>
      </c>
      <c r="C43" s="22">
        <v>5</v>
      </c>
      <c r="D43" s="22">
        <v>5</v>
      </c>
      <c r="E43" s="77">
        <v>5</v>
      </c>
      <c r="F43" s="22">
        <v>5</v>
      </c>
      <c r="G43" s="22"/>
      <c r="H43" s="22">
        <v>5</v>
      </c>
      <c r="I43" s="22"/>
      <c r="J43" s="22">
        <v>6</v>
      </c>
      <c r="K43" s="22"/>
      <c r="L43" s="22"/>
      <c r="M43" s="22">
        <v>8</v>
      </c>
      <c r="N43" s="22">
        <v>13</v>
      </c>
      <c r="O43" s="78"/>
      <c r="P43" s="25">
        <f t="shared" si="1"/>
        <v>52</v>
      </c>
    </row>
    <row r="44" spans="1:16" s="12" customFormat="1" x14ac:dyDescent="0.25">
      <c r="A44" s="166" t="s">
        <v>211</v>
      </c>
      <c r="B44" s="167" t="s">
        <v>212</v>
      </c>
      <c r="C44" s="22">
        <v>4</v>
      </c>
      <c r="D44" s="22">
        <v>5</v>
      </c>
      <c r="E44" s="77">
        <v>4</v>
      </c>
      <c r="F44" s="22"/>
      <c r="G44" s="22">
        <v>5</v>
      </c>
      <c r="H44" s="22"/>
      <c r="I44" s="22">
        <v>5</v>
      </c>
      <c r="J44" s="22">
        <v>7</v>
      </c>
      <c r="K44" s="22">
        <v>5</v>
      </c>
      <c r="L44" s="22">
        <v>7</v>
      </c>
      <c r="M44" s="22"/>
      <c r="N44" s="22">
        <v>12</v>
      </c>
      <c r="O44" s="78"/>
      <c r="P44" s="25">
        <f t="shared" si="1"/>
        <v>54</v>
      </c>
    </row>
    <row r="45" spans="1:16" s="12" customFormat="1" x14ac:dyDescent="0.25">
      <c r="A45" s="166" t="s">
        <v>217</v>
      </c>
      <c r="B45" s="167" t="s">
        <v>218</v>
      </c>
      <c r="C45" s="22">
        <v>4</v>
      </c>
      <c r="D45" s="22">
        <v>5</v>
      </c>
      <c r="E45" s="77">
        <v>5</v>
      </c>
      <c r="F45" s="22"/>
      <c r="G45" s="22">
        <v>4</v>
      </c>
      <c r="H45" s="22"/>
      <c r="I45" s="22">
        <v>5</v>
      </c>
      <c r="J45" s="22"/>
      <c r="K45" s="22">
        <v>6</v>
      </c>
      <c r="L45" s="22"/>
      <c r="M45" s="22">
        <v>7</v>
      </c>
      <c r="N45" s="22">
        <v>11</v>
      </c>
      <c r="O45" s="78"/>
      <c r="P45" s="25">
        <f t="shared" si="1"/>
        <v>47</v>
      </c>
    </row>
    <row r="46" spans="1:16" s="12" customFormat="1" x14ac:dyDescent="0.25">
      <c r="A46" s="166" t="s">
        <v>225</v>
      </c>
      <c r="B46" s="167" t="s">
        <v>226</v>
      </c>
      <c r="C46" s="77">
        <v>4</v>
      </c>
      <c r="D46" s="22">
        <v>5</v>
      </c>
      <c r="E46" s="22">
        <v>4</v>
      </c>
      <c r="F46" s="22"/>
      <c r="G46" s="22">
        <v>4</v>
      </c>
      <c r="H46" s="22">
        <v>3</v>
      </c>
      <c r="I46" s="22"/>
      <c r="J46" s="22">
        <v>7</v>
      </c>
      <c r="K46" s="22">
        <v>8</v>
      </c>
      <c r="L46" s="22">
        <v>8</v>
      </c>
      <c r="M46" s="22"/>
      <c r="N46" s="22">
        <v>13</v>
      </c>
      <c r="O46" s="78"/>
      <c r="P46" s="25">
        <f t="shared" si="1"/>
        <v>56</v>
      </c>
    </row>
    <row r="47" spans="1:16" s="12" customFormat="1" x14ac:dyDescent="0.25">
      <c r="A47" s="166" t="s">
        <v>243</v>
      </c>
      <c r="B47" s="167" t="s">
        <v>244</v>
      </c>
      <c r="C47" s="77">
        <v>4</v>
      </c>
      <c r="D47" s="22"/>
      <c r="E47" s="22">
        <v>3</v>
      </c>
      <c r="F47" s="22">
        <v>4</v>
      </c>
      <c r="G47" s="22">
        <v>4</v>
      </c>
      <c r="H47" s="22"/>
      <c r="I47" s="22"/>
      <c r="J47" s="22">
        <v>8</v>
      </c>
      <c r="K47" s="22"/>
      <c r="L47" s="22">
        <v>8</v>
      </c>
      <c r="M47" s="22">
        <v>9</v>
      </c>
      <c r="N47" s="22">
        <v>12</v>
      </c>
      <c r="O47" s="78"/>
      <c r="P47" s="25">
        <f t="shared" si="1"/>
        <v>52</v>
      </c>
    </row>
    <row r="48" spans="1:16" s="12" customFormat="1" x14ac:dyDescent="0.25">
      <c r="A48" s="166" t="s">
        <v>245</v>
      </c>
      <c r="B48" s="167" t="s">
        <v>246</v>
      </c>
      <c r="C48" s="22">
        <v>4</v>
      </c>
      <c r="D48" s="22"/>
      <c r="E48" s="77">
        <v>5</v>
      </c>
      <c r="F48" s="22"/>
      <c r="G48" s="22">
        <v>3</v>
      </c>
      <c r="H48" s="22">
        <v>4</v>
      </c>
      <c r="I48" s="22">
        <v>4</v>
      </c>
      <c r="J48" s="22"/>
      <c r="K48" s="22">
        <v>9</v>
      </c>
      <c r="L48" s="22">
        <v>8</v>
      </c>
      <c r="M48" s="22">
        <v>8</v>
      </c>
      <c r="N48" s="22">
        <v>12</v>
      </c>
      <c r="O48" s="78"/>
      <c r="P48" s="25">
        <f t="shared" si="1"/>
        <v>57</v>
      </c>
    </row>
    <row r="49" spans="1:16" s="12" customFormat="1" x14ac:dyDescent="0.25">
      <c r="A49" s="166" t="s">
        <v>247</v>
      </c>
      <c r="B49" s="167" t="s">
        <v>248</v>
      </c>
      <c r="C49" s="22">
        <v>4</v>
      </c>
      <c r="D49" s="22"/>
      <c r="E49" s="77">
        <v>5</v>
      </c>
      <c r="F49" s="22">
        <v>5</v>
      </c>
      <c r="G49" s="22">
        <v>4</v>
      </c>
      <c r="H49" s="22"/>
      <c r="I49" s="22">
        <v>5</v>
      </c>
      <c r="J49" s="22"/>
      <c r="K49" s="22">
        <v>6</v>
      </c>
      <c r="L49" s="22"/>
      <c r="M49" s="22">
        <v>7</v>
      </c>
      <c r="N49" s="22">
        <v>11</v>
      </c>
      <c r="O49" s="78"/>
      <c r="P49" s="25">
        <f t="shared" si="1"/>
        <v>47</v>
      </c>
    </row>
    <row r="50" spans="1:16" s="12" customFormat="1" x14ac:dyDescent="0.25">
      <c r="A50" s="166" t="s">
        <v>249</v>
      </c>
      <c r="B50" s="167" t="s">
        <v>250</v>
      </c>
      <c r="C50" s="22">
        <v>4</v>
      </c>
      <c r="D50" s="22">
        <v>4</v>
      </c>
      <c r="E50" s="77">
        <v>5</v>
      </c>
      <c r="F50" s="22">
        <v>3</v>
      </c>
      <c r="G50" s="22"/>
      <c r="H50" s="22"/>
      <c r="I50" s="22">
        <v>5</v>
      </c>
      <c r="J50" s="22">
        <v>7</v>
      </c>
      <c r="K50" s="22">
        <v>8</v>
      </c>
      <c r="L50" s="22">
        <v>8</v>
      </c>
      <c r="M50" s="22"/>
      <c r="N50" s="22">
        <v>13</v>
      </c>
      <c r="O50" s="78"/>
      <c r="P50" s="25">
        <f t="shared" si="1"/>
        <v>57</v>
      </c>
    </row>
    <row r="51" spans="1:16" s="12" customFormat="1" x14ac:dyDescent="0.25">
      <c r="A51" s="166" t="s">
        <v>257</v>
      </c>
      <c r="B51" s="167" t="s">
        <v>258</v>
      </c>
      <c r="C51" s="22"/>
      <c r="D51" s="22">
        <v>4</v>
      </c>
      <c r="E51" s="77">
        <v>5</v>
      </c>
      <c r="F51" s="22">
        <v>5</v>
      </c>
      <c r="G51" s="22">
        <v>4</v>
      </c>
      <c r="H51" s="22"/>
      <c r="I51" s="22">
        <v>5</v>
      </c>
      <c r="J51" s="22"/>
      <c r="K51" s="22"/>
      <c r="L51" s="22">
        <v>9</v>
      </c>
      <c r="M51" s="22">
        <v>10</v>
      </c>
      <c r="N51" s="22">
        <v>13</v>
      </c>
      <c r="O51" s="78"/>
      <c r="P51" s="25">
        <f t="shared" si="1"/>
        <v>55</v>
      </c>
    </row>
    <row r="52" spans="1:16" s="12" customFormat="1" x14ac:dyDescent="0.25">
      <c r="A52" s="166" t="s">
        <v>261</v>
      </c>
      <c r="B52" s="167" t="s">
        <v>262</v>
      </c>
      <c r="C52" s="77">
        <v>5</v>
      </c>
      <c r="D52" s="22">
        <v>5</v>
      </c>
      <c r="E52" s="22">
        <v>4</v>
      </c>
      <c r="F52" s="22"/>
      <c r="G52" s="22">
        <v>4</v>
      </c>
      <c r="H52" s="22">
        <v>3</v>
      </c>
      <c r="I52" s="22"/>
      <c r="J52" s="22"/>
      <c r="K52" s="22"/>
      <c r="L52" s="22"/>
      <c r="M52" s="22"/>
      <c r="N52" s="22"/>
      <c r="O52" s="78"/>
      <c r="P52" s="25">
        <f t="shared" si="1"/>
        <v>21</v>
      </c>
    </row>
    <row r="53" spans="1:16" s="12" customFormat="1" x14ac:dyDescent="0.25">
      <c r="A53" s="166" t="s">
        <v>263</v>
      </c>
      <c r="B53" s="167" t="s">
        <v>264</v>
      </c>
      <c r="C53" s="22">
        <v>4</v>
      </c>
      <c r="D53" s="22">
        <v>3</v>
      </c>
      <c r="E53" s="22">
        <v>2</v>
      </c>
      <c r="F53" s="22">
        <v>1</v>
      </c>
      <c r="G53" s="22">
        <v>5</v>
      </c>
      <c r="H53" s="22">
        <v>3</v>
      </c>
      <c r="I53" s="22"/>
      <c r="J53" s="22">
        <v>8</v>
      </c>
      <c r="K53" s="22"/>
      <c r="L53" s="22">
        <v>8</v>
      </c>
      <c r="M53" s="22">
        <v>9</v>
      </c>
      <c r="N53" s="22">
        <v>12</v>
      </c>
      <c r="O53" s="78"/>
      <c r="P53" s="25">
        <f t="shared" si="1"/>
        <v>55</v>
      </c>
    </row>
    <row r="54" spans="1:16" s="12" customFormat="1" x14ac:dyDescent="0.25">
      <c r="A54" s="166" t="s">
        <v>265</v>
      </c>
      <c r="B54" s="167" t="s">
        <v>266</v>
      </c>
      <c r="C54" s="77">
        <v>3</v>
      </c>
      <c r="D54" s="22"/>
      <c r="E54" s="22"/>
      <c r="F54" s="22"/>
      <c r="G54" s="22">
        <v>1</v>
      </c>
      <c r="H54" s="22"/>
      <c r="I54" s="22"/>
      <c r="J54" s="22"/>
      <c r="K54" s="22">
        <v>9</v>
      </c>
      <c r="L54" s="22">
        <v>8</v>
      </c>
      <c r="M54" s="22">
        <v>8</v>
      </c>
      <c r="N54" s="22">
        <v>12</v>
      </c>
      <c r="O54" s="78"/>
      <c r="P54" s="25">
        <f t="shared" si="1"/>
        <v>41</v>
      </c>
    </row>
    <row r="55" spans="1:16" s="12" customFormat="1" x14ac:dyDescent="0.25">
      <c r="A55" s="166" t="s">
        <v>267</v>
      </c>
      <c r="B55" s="167" t="s">
        <v>268</v>
      </c>
      <c r="C55" s="22">
        <v>5</v>
      </c>
      <c r="D55" s="22">
        <v>5</v>
      </c>
      <c r="E55" s="22"/>
      <c r="F55" s="22">
        <v>4</v>
      </c>
      <c r="G55" s="22">
        <v>4</v>
      </c>
      <c r="H55" s="22">
        <v>2</v>
      </c>
      <c r="I55" s="22"/>
      <c r="J55" s="22">
        <v>8</v>
      </c>
      <c r="K55" s="22">
        <v>8</v>
      </c>
      <c r="L55" s="22">
        <v>7</v>
      </c>
      <c r="M55" s="22"/>
      <c r="N55" s="22">
        <v>12</v>
      </c>
      <c r="O55" s="78"/>
      <c r="P55" s="25">
        <f t="shared" si="1"/>
        <v>55</v>
      </c>
    </row>
    <row r="56" spans="1:16" s="12" customFormat="1" x14ac:dyDescent="0.25">
      <c r="A56" s="166" t="s">
        <v>271</v>
      </c>
      <c r="B56" s="167" t="s">
        <v>272</v>
      </c>
      <c r="C56" s="77">
        <v>4</v>
      </c>
      <c r="D56" s="22">
        <v>5</v>
      </c>
      <c r="E56" s="22">
        <v>4</v>
      </c>
      <c r="F56" s="22"/>
      <c r="G56" s="22">
        <v>4</v>
      </c>
      <c r="H56" s="22">
        <v>5</v>
      </c>
      <c r="I56" s="22"/>
      <c r="J56" s="22">
        <v>7</v>
      </c>
      <c r="K56" s="22"/>
      <c r="L56" s="22">
        <v>5</v>
      </c>
      <c r="M56" s="22">
        <v>5</v>
      </c>
      <c r="N56" s="22">
        <v>12</v>
      </c>
      <c r="O56" s="78"/>
      <c r="P56" s="25">
        <f t="shared" si="1"/>
        <v>51</v>
      </c>
    </row>
    <row r="57" spans="1:16" s="12" customFormat="1" x14ac:dyDescent="0.25">
      <c r="A57" s="166" t="s">
        <v>273</v>
      </c>
      <c r="B57" s="167" t="s">
        <v>274</v>
      </c>
      <c r="C57" s="22">
        <v>4</v>
      </c>
      <c r="D57" s="22">
        <v>3</v>
      </c>
      <c r="E57" s="22">
        <v>2</v>
      </c>
      <c r="F57" s="22">
        <v>1</v>
      </c>
      <c r="G57" s="22">
        <v>5</v>
      </c>
      <c r="H57" s="22">
        <v>5</v>
      </c>
      <c r="I57" s="22"/>
      <c r="J57" s="22">
        <v>5</v>
      </c>
      <c r="K57" s="22">
        <v>6</v>
      </c>
      <c r="L57" s="22">
        <v>8</v>
      </c>
      <c r="M57" s="22"/>
      <c r="N57" s="22">
        <v>10</v>
      </c>
      <c r="O57" s="78"/>
      <c r="P57" s="25">
        <f t="shared" si="1"/>
        <v>49</v>
      </c>
    </row>
    <row r="58" spans="1:16" s="12" customFormat="1" x14ac:dyDescent="0.25">
      <c r="A58" s="166" t="s">
        <v>277</v>
      </c>
      <c r="B58" s="167" t="s">
        <v>278</v>
      </c>
      <c r="C58" s="77">
        <v>3</v>
      </c>
      <c r="D58" s="22"/>
      <c r="E58" s="22"/>
      <c r="F58" s="22"/>
      <c r="G58" s="22">
        <v>1</v>
      </c>
      <c r="H58" s="22"/>
      <c r="I58" s="22"/>
      <c r="J58" s="22"/>
      <c r="K58" s="22">
        <v>6</v>
      </c>
      <c r="L58" s="22">
        <v>5</v>
      </c>
      <c r="M58" s="22">
        <v>7</v>
      </c>
      <c r="N58" s="22">
        <v>14</v>
      </c>
      <c r="O58" s="78"/>
      <c r="P58" s="25">
        <f t="shared" si="1"/>
        <v>36</v>
      </c>
    </row>
    <row r="59" spans="1:16" s="12" customFormat="1" x14ac:dyDescent="0.25">
      <c r="A59" s="166" t="s">
        <v>283</v>
      </c>
      <c r="B59" s="167" t="s">
        <v>284</v>
      </c>
      <c r="C59" s="22">
        <v>5</v>
      </c>
      <c r="D59" s="22">
        <v>5</v>
      </c>
      <c r="E59" s="22"/>
      <c r="F59" s="22">
        <v>4</v>
      </c>
      <c r="G59" s="22">
        <v>4</v>
      </c>
      <c r="H59" s="22">
        <v>5</v>
      </c>
      <c r="I59" s="22"/>
      <c r="J59" s="22">
        <v>8</v>
      </c>
      <c r="K59" s="22">
        <v>8</v>
      </c>
      <c r="L59" s="22">
        <v>7</v>
      </c>
      <c r="M59" s="22"/>
      <c r="N59" s="22">
        <v>12</v>
      </c>
      <c r="O59" s="78"/>
      <c r="P59" s="25">
        <f t="shared" si="1"/>
        <v>58</v>
      </c>
    </row>
    <row r="60" spans="1:16" s="12" customFormat="1" x14ac:dyDescent="0.25">
      <c r="A60" s="166" t="s">
        <v>287</v>
      </c>
      <c r="B60" s="167" t="s">
        <v>288</v>
      </c>
      <c r="C60" s="77">
        <v>5</v>
      </c>
      <c r="D60" s="22"/>
      <c r="E60" s="22">
        <v>3</v>
      </c>
      <c r="F60" s="22">
        <v>4</v>
      </c>
      <c r="G60" s="22">
        <v>4</v>
      </c>
      <c r="H60" s="22"/>
      <c r="I60" s="22"/>
      <c r="J60" s="22">
        <v>5</v>
      </c>
      <c r="K60" s="22"/>
      <c r="L60" s="22">
        <v>7</v>
      </c>
      <c r="M60" s="22"/>
      <c r="N60" s="22">
        <v>9</v>
      </c>
      <c r="O60" s="78"/>
      <c r="P60" s="25">
        <f t="shared" si="1"/>
        <v>37</v>
      </c>
    </row>
    <row r="61" spans="1:16" s="12" customFormat="1" x14ac:dyDescent="0.25">
      <c r="A61" s="166" t="s">
        <v>289</v>
      </c>
      <c r="B61" s="167" t="s">
        <v>290</v>
      </c>
      <c r="C61" s="22">
        <v>4</v>
      </c>
      <c r="D61" s="22"/>
      <c r="E61" s="77">
        <v>4</v>
      </c>
      <c r="F61" s="22">
        <v>4</v>
      </c>
      <c r="G61" s="22">
        <v>3</v>
      </c>
      <c r="H61" s="22"/>
      <c r="I61" s="22">
        <v>4</v>
      </c>
      <c r="J61" s="22">
        <v>6</v>
      </c>
      <c r="K61" s="22"/>
      <c r="L61" s="22"/>
      <c r="M61" s="22">
        <v>8</v>
      </c>
      <c r="N61" s="22">
        <v>13</v>
      </c>
      <c r="O61" s="78"/>
      <c r="P61" s="25">
        <f t="shared" si="1"/>
        <v>46</v>
      </c>
    </row>
    <row r="62" spans="1:16" s="12" customFormat="1" x14ac:dyDescent="0.25">
      <c r="A62" s="166" t="s">
        <v>291</v>
      </c>
      <c r="B62" s="167" t="s">
        <v>292</v>
      </c>
      <c r="C62" s="22"/>
      <c r="D62" s="22"/>
      <c r="E62" s="77">
        <v>2</v>
      </c>
      <c r="F62" s="22"/>
      <c r="G62" s="22">
        <v>5</v>
      </c>
      <c r="H62" s="22"/>
      <c r="I62" s="22">
        <v>4</v>
      </c>
      <c r="J62" s="22">
        <v>7</v>
      </c>
      <c r="K62" s="22">
        <v>5</v>
      </c>
      <c r="L62" s="22">
        <v>7</v>
      </c>
      <c r="M62" s="22"/>
      <c r="N62" s="22">
        <v>12</v>
      </c>
      <c r="O62" s="78"/>
      <c r="P62" s="25">
        <f t="shared" si="1"/>
        <v>42</v>
      </c>
    </row>
    <row r="63" spans="1:16" s="12" customFormat="1" x14ac:dyDescent="0.25">
      <c r="A63" s="166" t="s">
        <v>295</v>
      </c>
      <c r="B63" s="167" t="s">
        <v>296</v>
      </c>
      <c r="C63" s="77">
        <v>4</v>
      </c>
      <c r="D63" s="22"/>
      <c r="E63" s="22"/>
      <c r="F63" s="22"/>
      <c r="G63" s="22">
        <v>1</v>
      </c>
      <c r="H63" s="22"/>
      <c r="I63" s="22"/>
      <c r="J63" s="22"/>
      <c r="K63" s="22">
        <v>6</v>
      </c>
      <c r="L63" s="22">
        <v>5</v>
      </c>
      <c r="M63" s="22">
        <v>7</v>
      </c>
      <c r="N63" s="22">
        <v>14</v>
      </c>
      <c r="O63" s="78"/>
      <c r="P63" s="25">
        <f t="shared" si="1"/>
        <v>37</v>
      </c>
    </row>
    <row r="64" spans="1:16" s="12" customFormat="1" x14ac:dyDescent="0.25">
      <c r="A64" s="166" t="s">
        <v>299</v>
      </c>
      <c r="B64" s="167" t="s">
        <v>300</v>
      </c>
      <c r="C64" s="22">
        <v>3</v>
      </c>
      <c r="D64" s="22">
        <v>5</v>
      </c>
      <c r="E64" s="22"/>
      <c r="F64" s="22">
        <v>4</v>
      </c>
      <c r="G64" s="22">
        <v>4</v>
      </c>
      <c r="H64" s="22">
        <v>2</v>
      </c>
      <c r="I64" s="22"/>
      <c r="J64" s="22">
        <v>8</v>
      </c>
      <c r="K64" s="22">
        <v>8</v>
      </c>
      <c r="L64" s="22">
        <v>7</v>
      </c>
      <c r="M64" s="22"/>
      <c r="N64" s="22">
        <v>12</v>
      </c>
      <c r="O64" s="78"/>
      <c r="P64" s="25">
        <f t="shared" si="1"/>
        <v>53</v>
      </c>
    </row>
    <row r="65" spans="1:16" s="12" customFormat="1" x14ac:dyDescent="0.25">
      <c r="A65" s="166" t="s">
        <v>309</v>
      </c>
      <c r="B65" s="167" t="s">
        <v>310</v>
      </c>
      <c r="C65" s="77">
        <v>4</v>
      </c>
      <c r="D65" s="22"/>
      <c r="E65" s="22">
        <v>3</v>
      </c>
      <c r="F65" s="22">
        <v>4</v>
      </c>
      <c r="G65" s="22">
        <v>4</v>
      </c>
      <c r="H65" s="22"/>
      <c r="I65" s="22"/>
      <c r="J65" s="22"/>
      <c r="K65" s="22">
        <v>6</v>
      </c>
      <c r="L65" s="22">
        <v>7</v>
      </c>
      <c r="M65" s="22"/>
      <c r="N65" s="22">
        <v>13</v>
      </c>
      <c r="O65" s="78"/>
      <c r="P65" s="25">
        <f t="shared" si="1"/>
        <v>41</v>
      </c>
    </row>
    <row r="66" spans="1:16" s="12" customFormat="1" x14ac:dyDescent="0.25">
      <c r="A66" s="166" t="s">
        <v>317</v>
      </c>
      <c r="B66" s="167" t="s">
        <v>318</v>
      </c>
      <c r="C66" s="77">
        <v>4</v>
      </c>
      <c r="D66" s="22">
        <v>5</v>
      </c>
      <c r="E66" s="22">
        <v>4</v>
      </c>
      <c r="F66" s="22"/>
      <c r="G66" s="22">
        <v>4</v>
      </c>
      <c r="H66" s="22">
        <v>3</v>
      </c>
      <c r="I66" s="22"/>
      <c r="J66" s="22">
        <v>7</v>
      </c>
      <c r="K66" s="22"/>
      <c r="L66" s="22">
        <v>5</v>
      </c>
      <c r="M66" s="22">
        <v>5</v>
      </c>
      <c r="N66" s="22">
        <v>12</v>
      </c>
      <c r="O66" s="78"/>
      <c r="P66" s="25">
        <f t="shared" si="1"/>
        <v>49</v>
      </c>
    </row>
    <row r="67" spans="1:16" s="12" customFormat="1" x14ac:dyDescent="0.25">
      <c r="A67" s="166" t="s">
        <v>319</v>
      </c>
      <c r="B67" s="167" t="s">
        <v>320</v>
      </c>
      <c r="C67" s="22">
        <v>5</v>
      </c>
      <c r="D67" s="22">
        <v>3</v>
      </c>
      <c r="E67" s="22">
        <v>2</v>
      </c>
      <c r="F67" s="22">
        <v>1</v>
      </c>
      <c r="G67" s="22">
        <v>5</v>
      </c>
      <c r="H67" s="22">
        <v>3</v>
      </c>
      <c r="I67" s="22"/>
      <c r="J67" s="22">
        <v>5</v>
      </c>
      <c r="K67" s="22">
        <v>6</v>
      </c>
      <c r="L67" s="22">
        <v>8</v>
      </c>
      <c r="M67" s="22"/>
      <c r="N67" s="22">
        <v>10</v>
      </c>
      <c r="O67" s="78"/>
      <c r="P67" s="25">
        <f t="shared" si="1"/>
        <v>48</v>
      </c>
    </row>
    <row r="68" spans="1:16" s="12" customFormat="1" x14ac:dyDescent="0.25">
      <c r="A68" s="166" t="s">
        <v>323</v>
      </c>
      <c r="B68" s="167" t="s">
        <v>324</v>
      </c>
      <c r="C68" s="77">
        <v>3</v>
      </c>
      <c r="D68" s="22"/>
      <c r="E68" s="22"/>
      <c r="F68" s="22"/>
      <c r="G68" s="22">
        <v>1</v>
      </c>
      <c r="H68" s="22"/>
      <c r="I68" s="22"/>
      <c r="J68" s="22"/>
      <c r="K68" s="22">
        <v>6</v>
      </c>
      <c r="L68" s="22">
        <v>5</v>
      </c>
      <c r="M68" s="22">
        <v>7</v>
      </c>
      <c r="N68" s="22">
        <v>14</v>
      </c>
      <c r="O68" s="78"/>
      <c r="P68" s="25">
        <f t="shared" si="1"/>
        <v>36</v>
      </c>
    </row>
    <row r="69" spans="1:16" s="12" customFormat="1" x14ac:dyDescent="0.25">
      <c r="A69" s="166" t="s">
        <v>325</v>
      </c>
      <c r="B69" s="167" t="s">
        <v>326</v>
      </c>
      <c r="C69" s="22">
        <v>4</v>
      </c>
      <c r="D69" s="22">
        <v>5</v>
      </c>
      <c r="E69" s="22"/>
      <c r="F69" s="22">
        <v>4</v>
      </c>
      <c r="G69" s="22">
        <v>4</v>
      </c>
      <c r="H69" s="22">
        <v>2</v>
      </c>
      <c r="I69" s="22"/>
      <c r="J69" s="22">
        <v>8</v>
      </c>
      <c r="K69" s="22">
        <v>8</v>
      </c>
      <c r="L69" s="22">
        <v>7</v>
      </c>
      <c r="M69" s="22"/>
      <c r="N69" s="22">
        <v>12</v>
      </c>
      <c r="O69" s="78"/>
      <c r="P69" s="25">
        <f t="shared" si="1"/>
        <v>54</v>
      </c>
    </row>
    <row r="70" spans="1:16" s="12" customFormat="1" x14ac:dyDescent="0.25">
      <c r="A70" s="166" t="s">
        <v>329</v>
      </c>
      <c r="B70" s="167" t="s">
        <v>330</v>
      </c>
      <c r="C70" s="77">
        <v>4</v>
      </c>
      <c r="D70" s="22"/>
      <c r="E70" s="22">
        <v>3</v>
      </c>
      <c r="F70" s="22">
        <v>4</v>
      </c>
      <c r="G70" s="22">
        <v>4</v>
      </c>
      <c r="H70" s="22"/>
      <c r="I70" s="22"/>
      <c r="J70" s="22"/>
      <c r="K70" s="22">
        <v>6</v>
      </c>
      <c r="L70" s="22">
        <v>7</v>
      </c>
      <c r="M70" s="22"/>
      <c r="N70" s="22">
        <v>13</v>
      </c>
      <c r="O70" s="78"/>
      <c r="P70" s="25">
        <f t="shared" si="1"/>
        <v>41</v>
      </c>
    </row>
    <row r="71" spans="1:16" s="12" customFormat="1" x14ac:dyDescent="0.25">
      <c r="A71" s="166" t="s">
        <v>335</v>
      </c>
      <c r="B71" s="167" t="s">
        <v>336</v>
      </c>
      <c r="C71" s="77">
        <v>3</v>
      </c>
      <c r="D71" s="22">
        <v>5</v>
      </c>
      <c r="E71" s="22">
        <v>4</v>
      </c>
      <c r="F71" s="22"/>
      <c r="G71" s="22">
        <v>4</v>
      </c>
      <c r="H71" s="22">
        <v>5</v>
      </c>
      <c r="I71" s="22"/>
      <c r="J71" s="22">
        <v>7</v>
      </c>
      <c r="K71" s="22"/>
      <c r="L71" s="22">
        <v>5</v>
      </c>
      <c r="M71" s="22">
        <v>5</v>
      </c>
      <c r="N71" s="22">
        <v>12</v>
      </c>
      <c r="O71" s="78"/>
      <c r="P71" s="25">
        <f t="shared" si="1"/>
        <v>50</v>
      </c>
    </row>
    <row r="72" spans="1:16" s="12" customFormat="1" x14ac:dyDescent="0.25">
      <c r="A72" s="166" t="s">
        <v>337</v>
      </c>
      <c r="B72" s="167" t="s">
        <v>338</v>
      </c>
      <c r="C72" s="22">
        <v>2</v>
      </c>
      <c r="D72" s="22">
        <v>3</v>
      </c>
      <c r="E72" s="22">
        <v>2</v>
      </c>
      <c r="F72" s="22">
        <v>1</v>
      </c>
      <c r="G72" s="22">
        <v>5</v>
      </c>
      <c r="H72" s="22">
        <v>3</v>
      </c>
      <c r="I72" s="22"/>
      <c r="J72" s="22">
        <v>5</v>
      </c>
      <c r="K72" s="22">
        <v>6</v>
      </c>
      <c r="L72" s="22">
        <v>8</v>
      </c>
      <c r="M72" s="22"/>
      <c r="N72" s="22">
        <v>10</v>
      </c>
      <c r="O72" s="78"/>
      <c r="P72" s="25">
        <f t="shared" si="1"/>
        <v>45</v>
      </c>
    </row>
    <row r="73" spans="1:16" s="12" customFormat="1" x14ac:dyDescent="0.25">
      <c r="A73" s="166" t="s">
        <v>343</v>
      </c>
      <c r="B73" s="167" t="s">
        <v>344</v>
      </c>
      <c r="C73" s="77">
        <v>4</v>
      </c>
      <c r="D73" s="22"/>
      <c r="E73" s="22"/>
      <c r="F73" s="22"/>
      <c r="G73" s="22">
        <v>1</v>
      </c>
      <c r="H73" s="22"/>
      <c r="I73" s="22"/>
      <c r="J73" s="22"/>
      <c r="K73" s="22">
        <v>6</v>
      </c>
      <c r="L73" s="22">
        <v>5</v>
      </c>
      <c r="M73" s="22">
        <v>7</v>
      </c>
      <c r="N73" s="22">
        <v>14</v>
      </c>
      <c r="O73" s="78"/>
      <c r="P73" s="25">
        <f t="shared" si="1"/>
        <v>37</v>
      </c>
    </row>
    <row r="74" spans="1:16" s="12" customFormat="1" x14ac:dyDescent="0.25">
      <c r="A74" s="166" t="s">
        <v>351</v>
      </c>
      <c r="B74" s="167" t="s">
        <v>352</v>
      </c>
      <c r="C74" s="22">
        <v>5</v>
      </c>
      <c r="D74" s="22">
        <v>5</v>
      </c>
      <c r="E74" s="22"/>
      <c r="F74" s="22">
        <v>4</v>
      </c>
      <c r="G74" s="22">
        <v>4</v>
      </c>
      <c r="H74" s="22">
        <v>5</v>
      </c>
      <c r="I74" s="22"/>
      <c r="J74" s="22">
        <v>8</v>
      </c>
      <c r="K74" s="22">
        <v>8</v>
      </c>
      <c r="L74" s="22">
        <v>7</v>
      </c>
      <c r="M74" s="22"/>
      <c r="N74" s="22">
        <v>12</v>
      </c>
      <c r="O74" s="78"/>
      <c r="P74" s="25">
        <f t="shared" si="1"/>
        <v>58</v>
      </c>
    </row>
    <row r="75" spans="1:16" s="12" customFormat="1" x14ac:dyDescent="0.25">
      <c r="A75" s="166" t="s">
        <v>369</v>
      </c>
      <c r="B75" s="167" t="s">
        <v>370</v>
      </c>
      <c r="C75" s="77">
        <v>4</v>
      </c>
      <c r="D75" s="22"/>
      <c r="E75" s="22">
        <v>3</v>
      </c>
      <c r="F75" s="22">
        <v>4</v>
      </c>
      <c r="G75" s="22">
        <v>4</v>
      </c>
      <c r="H75" s="22"/>
      <c r="I75" s="22"/>
      <c r="J75" s="22">
        <v>5</v>
      </c>
      <c r="K75" s="22"/>
      <c r="L75" s="22">
        <v>7</v>
      </c>
      <c r="M75" s="22"/>
      <c r="N75" s="22">
        <v>9</v>
      </c>
      <c r="O75" s="78"/>
      <c r="P75" s="25">
        <f t="shared" si="1"/>
        <v>36</v>
      </c>
    </row>
    <row r="76" spans="1:16" s="12" customFormat="1" x14ac:dyDescent="0.25">
      <c r="A76" s="166" t="s">
        <v>385</v>
      </c>
      <c r="B76" s="167" t="s">
        <v>386</v>
      </c>
      <c r="C76" s="22">
        <v>5</v>
      </c>
      <c r="D76" s="22">
        <v>5</v>
      </c>
      <c r="E76" s="77">
        <v>5</v>
      </c>
      <c r="F76" s="22">
        <v>5</v>
      </c>
      <c r="G76" s="22"/>
      <c r="H76" s="22">
        <v>5</v>
      </c>
      <c r="I76" s="22"/>
      <c r="J76" s="22">
        <v>6</v>
      </c>
      <c r="K76" s="22"/>
      <c r="L76" s="22"/>
      <c r="M76" s="22">
        <v>8</v>
      </c>
      <c r="N76" s="22">
        <v>13</v>
      </c>
      <c r="O76" s="78"/>
      <c r="P76" s="25">
        <f t="shared" si="1"/>
        <v>52</v>
      </c>
    </row>
    <row r="77" spans="1:16" s="12" customFormat="1" x14ac:dyDescent="0.25">
      <c r="A77" s="166" t="s">
        <v>387</v>
      </c>
      <c r="B77" s="167" t="s">
        <v>388</v>
      </c>
      <c r="C77" s="22">
        <v>4</v>
      </c>
      <c r="D77" s="22">
        <v>5</v>
      </c>
      <c r="E77" s="77">
        <v>4</v>
      </c>
      <c r="F77" s="22"/>
      <c r="G77" s="22">
        <v>5</v>
      </c>
      <c r="H77" s="22"/>
      <c r="I77" s="22">
        <v>5</v>
      </c>
      <c r="J77" s="22">
        <v>7</v>
      </c>
      <c r="K77" s="22">
        <v>5</v>
      </c>
      <c r="L77" s="22">
        <v>7</v>
      </c>
      <c r="M77" s="22"/>
      <c r="N77" s="22">
        <v>12</v>
      </c>
      <c r="O77" s="78"/>
      <c r="P77" s="25">
        <f t="shared" si="1"/>
        <v>54</v>
      </c>
    </row>
    <row r="78" spans="1:16" s="12" customFormat="1" x14ac:dyDescent="0.25">
      <c r="A78" s="166" t="s">
        <v>389</v>
      </c>
      <c r="B78" s="167" t="s">
        <v>390</v>
      </c>
      <c r="C78" s="22">
        <v>4</v>
      </c>
      <c r="D78" s="22">
        <v>5</v>
      </c>
      <c r="E78" s="77">
        <v>5</v>
      </c>
      <c r="F78" s="22"/>
      <c r="G78" s="22">
        <v>4</v>
      </c>
      <c r="H78" s="22"/>
      <c r="I78" s="22">
        <v>5</v>
      </c>
      <c r="J78" s="22"/>
      <c r="K78" s="22">
        <v>6</v>
      </c>
      <c r="L78" s="22"/>
      <c r="M78" s="22">
        <v>7</v>
      </c>
      <c r="N78" s="22">
        <v>11</v>
      </c>
      <c r="O78" s="78"/>
      <c r="P78" s="25">
        <f t="shared" si="1"/>
        <v>47</v>
      </c>
    </row>
    <row r="79" spans="1:16" s="12" customFormat="1" x14ac:dyDescent="0.25">
      <c r="A79" s="166" t="s">
        <v>391</v>
      </c>
      <c r="B79" s="167" t="s">
        <v>392</v>
      </c>
      <c r="C79" s="77">
        <v>4</v>
      </c>
      <c r="D79" s="22">
        <v>5</v>
      </c>
      <c r="E79" s="22">
        <v>4</v>
      </c>
      <c r="F79" s="22"/>
      <c r="G79" s="22">
        <v>4</v>
      </c>
      <c r="H79" s="22">
        <v>3</v>
      </c>
      <c r="I79" s="22"/>
      <c r="J79" s="22">
        <v>7</v>
      </c>
      <c r="K79" s="22">
        <v>8</v>
      </c>
      <c r="L79" s="22">
        <v>8</v>
      </c>
      <c r="M79" s="22"/>
      <c r="N79" s="22">
        <v>13</v>
      </c>
      <c r="O79" s="78"/>
      <c r="P79" s="25">
        <f t="shared" si="1"/>
        <v>56</v>
      </c>
    </row>
    <row r="80" spans="1:16" s="12" customFormat="1" x14ac:dyDescent="0.25">
      <c r="A80" s="166" t="s">
        <v>395</v>
      </c>
      <c r="B80" s="167" t="s">
        <v>396</v>
      </c>
      <c r="C80" s="22">
        <v>4</v>
      </c>
      <c r="D80" s="22">
        <v>5</v>
      </c>
      <c r="E80" s="77">
        <v>4</v>
      </c>
      <c r="F80" s="22"/>
      <c r="G80" s="22">
        <v>5</v>
      </c>
      <c r="H80" s="22"/>
      <c r="I80" s="22">
        <v>5</v>
      </c>
      <c r="J80" s="22">
        <v>7</v>
      </c>
      <c r="K80" s="22">
        <v>5</v>
      </c>
      <c r="L80" s="22">
        <v>7</v>
      </c>
      <c r="M80" s="22"/>
      <c r="N80" s="22">
        <v>12</v>
      </c>
      <c r="O80" s="78"/>
      <c r="P80" s="25">
        <f t="shared" ref="P80:P91" si="2">SUM(C80:N80)</f>
        <v>54</v>
      </c>
    </row>
    <row r="81" spans="1:16" s="12" customFormat="1" x14ac:dyDescent="0.25">
      <c r="A81" s="166" t="s">
        <v>397</v>
      </c>
      <c r="B81" s="167" t="s">
        <v>398</v>
      </c>
      <c r="C81" s="77">
        <v>4</v>
      </c>
      <c r="D81" s="22">
        <v>5</v>
      </c>
      <c r="E81" s="22">
        <v>4</v>
      </c>
      <c r="F81" s="22"/>
      <c r="G81" s="22">
        <v>4</v>
      </c>
      <c r="H81" s="22">
        <v>3</v>
      </c>
      <c r="I81" s="22"/>
      <c r="J81" s="22">
        <v>6</v>
      </c>
      <c r="K81" s="22"/>
      <c r="L81" s="22"/>
      <c r="M81" s="22">
        <v>8</v>
      </c>
      <c r="N81" s="22">
        <v>13</v>
      </c>
      <c r="O81" s="78"/>
      <c r="P81" s="25">
        <f t="shared" si="2"/>
        <v>47</v>
      </c>
    </row>
    <row r="82" spans="1:16" s="12" customFormat="1" x14ac:dyDescent="0.25">
      <c r="A82" s="166" t="s">
        <v>401</v>
      </c>
      <c r="B82" s="167" t="s">
        <v>402</v>
      </c>
      <c r="C82" s="22">
        <v>4</v>
      </c>
      <c r="D82" s="22">
        <v>3</v>
      </c>
      <c r="E82" s="22">
        <v>2</v>
      </c>
      <c r="F82" s="22">
        <v>1</v>
      </c>
      <c r="G82" s="22">
        <v>5</v>
      </c>
      <c r="H82" s="22">
        <v>5</v>
      </c>
      <c r="I82" s="22"/>
      <c r="J82" s="22">
        <v>5</v>
      </c>
      <c r="K82" s="22">
        <v>6</v>
      </c>
      <c r="L82" s="22">
        <v>8</v>
      </c>
      <c r="M82" s="22"/>
      <c r="N82" s="22">
        <v>10</v>
      </c>
      <c r="O82" s="78"/>
      <c r="P82" s="25">
        <f t="shared" si="2"/>
        <v>49</v>
      </c>
    </row>
    <row r="83" spans="1:16" s="12" customFormat="1" x14ac:dyDescent="0.25">
      <c r="A83" s="166" t="s">
        <v>413</v>
      </c>
      <c r="B83" s="167" t="s">
        <v>414</v>
      </c>
      <c r="C83" s="77">
        <v>3</v>
      </c>
      <c r="D83" s="22"/>
      <c r="E83" s="22"/>
      <c r="F83" s="22"/>
      <c r="G83" s="22">
        <v>1</v>
      </c>
      <c r="H83" s="22"/>
      <c r="I83" s="22"/>
      <c r="J83" s="22"/>
      <c r="K83" s="22">
        <v>6</v>
      </c>
      <c r="L83" s="22">
        <v>5</v>
      </c>
      <c r="M83" s="22">
        <v>7</v>
      </c>
      <c r="N83" s="22">
        <v>14</v>
      </c>
      <c r="O83" s="78"/>
      <c r="P83" s="25">
        <f t="shared" si="2"/>
        <v>36</v>
      </c>
    </row>
    <row r="84" spans="1:16" s="12" customFormat="1" x14ac:dyDescent="0.25">
      <c r="A84" s="166" t="s">
        <v>415</v>
      </c>
      <c r="B84" s="167" t="s">
        <v>416</v>
      </c>
      <c r="C84" s="22">
        <v>5</v>
      </c>
      <c r="D84" s="22">
        <v>5</v>
      </c>
      <c r="E84" s="22"/>
      <c r="F84" s="22">
        <v>4</v>
      </c>
      <c r="G84" s="22">
        <v>4</v>
      </c>
      <c r="H84" s="22">
        <v>2</v>
      </c>
      <c r="I84" s="22"/>
      <c r="J84" s="22">
        <v>8</v>
      </c>
      <c r="K84" s="22">
        <v>8</v>
      </c>
      <c r="L84" s="22">
        <v>7</v>
      </c>
      <c r="M84" s="22"/>
      <c r="N84" s="22">
        <v>12</v>
      </c>
      <c r="O84" s="78"/>
      <c r="P84" s="25">
        <f t="shared" si="2"/>
        <v>55</v>
      </c>
    </row>
    <row r="85" spans="1:16" s="12" customFormat="1" x14ac:dyDescent="0.25">
      <c r="A85" s="166" t="s">
        <v>417</v>
      </c>
      <c r="B85" s="167" t="s">
        <v>418</v>
      </c>
      <c r="C85" s="77">
        <v>5</v>
      </c>
      <c r="D85" s="22"/>
      <c r="E85" s="22">
        <v>3</v>
      </c>
      <c r="F85" s="22">
        <v>4</v>
      </c>
      <c r="G85" s="22">
        <v>4</v>
      </c>
      <c r="H85" s="22"/>
      <c r="I85" s="22"/>
      <c r="J85" s="22"/>
      <c r="K85" s="22">
        <v>6</v>
      </c>
      <c r="L85" s="22">
        <v>7</v>
      </c>
      <c r="M85" s="22"/>
      <c r="N85" s="22">
        <v>13</v>
      </c>
      <c r="O85" s="78"/>
      <c r="P85" s="25">
        <f t="shared" si="2"/>
        <v>42</v>
      </c>
    </row>
    <row r="86" spans="1:16" s="12" customFormat="1" x14ac:dyDescent="0.25">
      <c r="A86" s="166" t="s">
        <v>421</v>
      </c>
      <c r="B86" s="167" t="s">
        <v>422</v>
      </c>
      <c r="C86" s="77">
        <v>4</v>
      </c>
      <c r="D86" s="22">
        <v>5</v>
      </c>
      <c r="E86" s="22">
        <v>4</v>
      </c>
      <c r="F86" s="22"/>
      <c r="G86" s="22">
        <v>4</v>
      </c>
      <c r="H86" s="22">
        <v>3</v>
      </c>
      <c r="I86" s="22"/>
      <c r="J86" s="22">
        <v>7</v>
      </c>
      <c r="K86" s="22"/>
      <c r="L86" s="22">
        <v>5</v>
      </c>
      <c r="M86" s="22">
        <v>5</v>
      </c>
      <c r="N86" s="22">
        <v>12</v>
      </c>
      <c r="O86" s="78"/>
      <c r="P86" s="25">
        <f t="shared" si="2"/>
        <v>49</v>
      </c>
    </row>
    <row r="87" spans="1:16" s="12" customFormat="1" x14ac:dyDescent="0.25">
      <c r="A87" s="166" t="s">
        <v>423</v>
      </c>
      <c r="B87" s="167" t="s">
        <v>424</v>
      </c>
      <c r="C87" s="22">
        <v>4</v>
      </c>
      <c r="D87" s="22">
        <v>3</v>
      </c>
      <c r="E87" s="22">
        <v>2</v>
      </c>
      <c r="F87" s="22">
        <v>1</v>
      </c>
      <c r="G87" s="22">
        <v>5</v>
      </c>
      <c r="H87" s="22">
        <v>3</v>
      </c>
      <c r="I87" s="22"/>
      <c r="J87" s="22">
        <v>5</v>
      </c>
      <c r="K87" s="22">
        <v>6</v>
      </c>
      <c r="L87" s="22">
        <v>8</v>
      </c>
      <c r="M87" s="22"/>
      <c r="N87" s="22">
        <v>10</v>
      </c>
      <c r="O87" s="78"/>
      <c r="P87" s="25">
        <f t="shared" si="2"/>
        <v>47</v>
      </c>
    </row>
    <row r="88" spans="1:16" s="12" customFormat="1" x14ac:dyDescent="0.25">
      <c r="A88" s="166" t="s">
        <v>425</v>
      </c>
      <c r="B88" s="167" t="s">
        <v>426</v>
      </c>
      <c r="C88" s="77">
        <v>4</v>
      </c>
      <c r="D88" s="22"/>
      <c r="E88" s="22"/>
      <c r="F88" s="22"/>
      <c r="G88" s="22">
        <v>1</v>
      </c>
      <c r="H88" s="22"/>
      <c r="I88" s="22"/>
      <c r="J88" s="22"/>
      <c r="K88" s="22">
        <v>6</v>
      </c>
      <c r="L88" s="22">
        <v>5</v>
      </c>
      <c r="M88" s="22">
        <v>7</v>
      </c>
      <c r="N88" s="22">
        <v>14</v>
      </c>
      <c r="O88" s="78"/>
      <c r="P88" s="25">
        <f t="shared" si="2"/>
        <v>37</v>
      </c>
    </row>
    <row r="89" spans="1:16" s="12" customFormat="1" x14ac:dyDescent="0.25">
      <c r="A89" s="166" t="s">
        <v>427</v>
      </c>
      <c r="B89" s="167" t="s">
        <v>428</v>
      </c>
      <c r="C89" s="22">
        <v>4</v>
      </c>
      <c r="D89" s="22">
        <v>5</v>
      </c>
      <c r="E89" s="22"/>
      <c r="F89" s="22">
        <v>4</v>
      </c>
      <c r="G89" s="22">
        <v>4</v>
      </c>
      <c r="H89" s="22">
        <v>2</v>
      </c>
      <c r="I89" s="22"/>
      <c r="J89" s="22">
        <v>8</v>
      </c>
      <c r="K89" s="22">
        <v>8</v>
      </c>
      <c r="L89" s="22">
        <v>7</v>
      </c>
      <c r="M89" s="22"/>
      <c r="N89" s="22">
        <v>12</v>
      </c>
      <c r="O89" s="78"/>
      <c r="P89" s="25">
        <f t="shared" si="2"/>
        <v>54</v>
      </c>
    </row>
    <row r="90" spans="1:16" s="12" customFormat="1" x14ac:dyDescent="0.25">
      <c r="A90" s="166" t="s">
        <v>431</v>
      </c>
      <c r="B90" s="167" t="s">
        <v>432</v>
      </c>
      <c r="C90" s="22">
        <v>3</v>
      </c>
      <c r="D90" s="22">
        <v>5</v>
      </c>
      <c r="E90" s="22"/>
      <c r="F90" s="22">
        <v>4</v>
      </c>
      <c r="G90" s="22">
        <v>4</v>
      </c>
      <c r="H90" s="22">
        <v>2</v>
      </c>
      <c r="I90" s="22"/>
      <c r="J90" s="22">
        <v>7</v>
      </c>
      <c r="K90" s="22">
        <v>8</v>
      </c>
      <c r="L90" s="22">
        <v>8</v>
      </c>
      <c r="M90" s="22"/>
      <c r="N90" s="22">
        <v>13</v>
      </c>
      <c r="O90" s="78"/>
      <c r="P90" s="25">
        <f t="shared" si="2"/>
        <v>54</v>
      </c>
    </row>
    <row r="91" spans="1:16" s="12" customFormat="1" x14ac:dyDescent="0.25">
      <c r="A91" s="166" t="s">
        <v>439</v>
      </c>
      <c r="B91" s="167" t="s">
        <v>440</v>
      </c>
      <c r="C91" s="77">
        <v>4</v>
      </c>
      <c r="D91" s="22"/>
      <c r="E91" s="22">
        <v>3</v>
      </c>
      <c r="F91" s="22">
        <v>4</v>
      </c>
      <c r="G91" s="22">
        <v>4</v>
      </c>
      <c r="H91" s="22"/>
      <c r="I91" s="22"/>
      <c r="J91" s="22"/>
      <c r="K91" s="22"/>
      <c r="L91" s="22">
        <v>9</v>
      </c>
      <c r="M91" s="22">
        <v>10</v>
      </c>
      <c r="N91" s="22">
        <v>13</v>
      </c>
      <c r="O91" s="78"/>
      <c r="P91" s="25">
        <f t="shared" si="2"/>
        <v>47</v>
      </c>
    </row>
    <row r="92" spans="1:16" s="12" customFormat="1" ht="15.75" x14ac:dyDescent="0.25">
      <c r="A92" s="188" t="s">
        <v>47</v>
      </c>
      <c r="B92" s="189"/>
      <c r="C92" s="85">
        <f t="shared" ref="C92:N92" si="3">COUNTA(C15:C91)</f>
        <v>73</v>
      </c>
      <c r="D92" s="50">
        <f t="shared" si="3"/>
        <v>46</v>
      </c>
      <c r="E92" s="50">
        <f t="shared" si="3"/>
        <v>52</v>
      </c>
      <c r="F92" s="50">
        <f t="shared" si="3"/>
        <v>44</v>
      </c>
      <c r="G92" s="50">
        <f t="shared" si="3"/>
        <v>73</v>
      </c>
      <c r="H92" s="50">
        <f t="shared" si="3"/>
        <v>39</v>
      </c>
      <c r="I92" s="50">
        <f t="shared" si="3"/>
        <v>17</v>
      </c>
      <c r="J92" s="50">
        <f t="shared" si="3"/>
        <v>49</v>
      </c>
      <c r="K92" s="50">
        <f t="shared" si="3"/>
        <v>53</v>
      </c>
      <c r="L92" s="50">
        <f t="shared" si="3"/>
        <v>66</v>
      </c>
      <c r="M92" s="50">
        <f t="shared" si="3"/>
        <v>36</v>
      </c>
      <c r="N92" s="50">
        <f t="shared" si="3"/>
        <v>75</v>
      </c>
      <c r="O92" s="26">
        <f>COUNT(O15:O91)</f>
        <v>0</v>
      </c>
      <c r="P92" s="58"/>
    </row>
    <row r="93" spans="1:16" s="12" customFormat="1" ht="15.75" x14ac:dyDescent="0.25">
      <c r="A93" s="180" t="s">
        <v>4</v>
      </c>
      <c r="B93" s="181"/>
      <c r="C93" s="55">
        <f t="shared" ref="C93:O93" si="4">COUNTIF(C15:C91,"&gt;"&amp;C14)</f>
        <v>59</v>
      </c>
      <c r="D93" s="48">
        <f t="shared" si="4"/>
        <v>36</v>
      </c>
      <c r="E93" s="48">
        <f t="shared" si="4"/>
        <v>29</v>
      </c>
      <c r="F93" s="48">
        <f t="shared" si="4"/>
        <v>32</v>
      </c>
      <c r="G93" s="48">
        <f t="shared" si="4"/>
        <v>57</v>
      </c>
      <c r="H93" s="48">
        <f t="shared" si="4"/>
        <v>15</v>
      </c>
      <c r="I93" s="48">
        <f t="shared" si="4"/>
        <v>17</v>
      </c>
      <c r="J93" s="48">
        <f t="shared" si="4"/>
        <v>32</v>
      </c>
      <c r="K93" s="48">
        <f t="shared" si="4"/>
        <v>21</v>
      </c>
      <c r="L93" s="48">
        <f t="shared" si="4"/>
        <v>49</v>
      </c>
      <c r="M93" s="48">
        <f t="shared" si="4"/>
        <v>29</v>
      </c>
      <c r="N93" s="48">
        <f t="shared" si="4"/>
        <v>71</v>
      </c>
      <c r="O93" s="26">
        <f t="shared" si="4"/>
        <v>0</v>
      </c>
      <c r="P93" s="58"/>
    </row>
    <row r="94" spans="1:16" s="12" customFormat="1" ht="15.75" x14ac:dyDescent="0.25">
      <c r="A94" s="180" t="s">
        <v>52</v>
      </c>
      <c r="B94" s="181"/>
      <c r="C94" s="55">
        <f t="shared" ref="C94:N94" si="5">ROUND(C93*100/C92,0)</f>
        <v>81</v>
      </c>
      <c r="D94" s="55">
        <f t="shared" si="5"/>
        <v>78</v>
      </c>
      <c r="E94" s="48">
        <f t="shared" si="5"/>
        <v>56</v>
      </c>
      <c r="F94" s="48">
        <f t="shared" si="5"/>
        <v>73</v>
      </c>
      <c r="G94" s="48">
        <f t="shared" si="5"/>
        <v>78</v>
      </c>
      <c r="H94" s="48">
        <f t="shared" si="5"/>
        <v>38</v>
      </c>
      <c r="I94" s="48">
        <f t="shared" si="5"/>
        <v>100</v>
      </c>
      <c r="J94" s="48">
        <f t="shared" si="5"/>
        <v>65</v>
      </c>
      <c r="K94" s="48">
        <f t="shared" si="5"/>
        <v>40</v>
      </c>
      <c r="L94" s="48">
        <f t="shared" si="5"/>
        <v>74</v>
      </c>
      <c r="M94" s="48">
        <f t="shared" si="5"/>
        <v>81</v>
      </c>
      <c r="N94" s="48">
        <f t="shared" si="5"/>
        <v>95</v>
      </c>
      <c r="O94" s="26" t="e">
        <f>ROUND(O93*100/O92,0)</f>
        <v>#DIV/0!</v>
      </c>
      <c r="P94" s="58"/>
    </row>
    <row r="95" spans="1:16" s="12" customFormat="1" x14ac:dyDescent="0.25">
      <c r="A95" s="184" t="s">
        <v>14</v>
      </c>
      <c r="B95" s="185"/>
      <c r="C95" s="55" t="str">
        <f>IF(C94&gt;=80,"3",IF(C94&gt;=70,"2",IF(C94&gt;=60,"1","-")))</f>
        <v>3</v>
      </c>
      <c r="D95" s="48" t="str">
        <f t="shared" ref="D95:O95" si="6">IF(D94&gt;=80,"3",IF(D94&gt;=70,"2",IF(D94&gt;=60,"1","-")))</f>
        <v>2</v>
      </c>
      <c r="E95" s="48" t="str">
        <f t="shared" si="6"/>
        <v>-</v>
      </c>
      <c r="F95" s="48" t="str">
        <f t="shared" si="6"/>
        <v>2</v>
      </c>
      <c r="G95" s="48" t="str">
        <f t="shared" si="6"/>
        <v>2</v>
      </c>
      <c r="H95" s="48" t="str">
        <f t="shared" si="6"/>
        <v>-</v>
      </c>
      <c r="I95" s="48" t="str">
        <f t="shared" si="6"/>
        <v>3</v>
      </c>
      <c r="J95" s="48" t="str">
        <f t="shared" si="6"/>
        <v>1</v>
      </c>
      <c r="K95" s="48" t="str">
        <f t="shared" si="6"/>
        <v>-</v>
      </c>
      <c r="L95" s="48" t="str">
        <f t="shared" si="6"/>
        <v>2</v>
      </c>
      <c r="M95" s="48" t="str">
        <f t="shared" si="6"/>
        <v>3</v>
      </c>
      <c r="N95" s="48" t="str">
        <f t="shared" si="6"/>
        <v>3</v>
      </c>
      <c r="O95" s="26" t="e">
        <f t="shared" si="6"/>
        <v>#DIV/0!</v>
      </c>
      <c r="P95" s="58"/>
    </row>
    <row r="96" spans="1:16" s="12" customFormat="1" x14ac:dyDescent="0.25">
      <c r="B96" s="8"/>
      <c r="C96" s="9"/>
      <c r="D96" s="9"/>
      <c r="E96" s="10"/>
      <c r="F96" s="11"/>
      <c r="G96" s="11"/>
      <c r="H96" s="11"/>
      <c r="I96" s="11"/>
      <c r="J96" s="11"/>
      <c r="K96" s="11"/>
      <c r="L96" s="11"/>
      <c r="M96" s="11"/>
      <c r="N96" s="11"/>
      <c r="P96" s="9"/>
    </row>
    <row r="97" spans="1:16" s="12" customFormat="1" ht="18.75" x14ac:dyDescent="0.3">
      <c r="B97" s="8"/>
      <c r="C97" s="9"/>
      <c r="D97" s="9"/>
      <c r="E97" s="10"/>
      <c r="F97" s="58"/>
      <c r="G97" s="57"/>
      <c r="H97" s="59" t="s">
        <v>15</v>
      </c>
      <c r="I97" s="59"/>
      <c r="J97" s="13" t="s">
        <v>18</v>
      </c>
      <c r="K97" s="13"/>
      <c r="L97" s="14"/>
      <c r="M97" s="14"/>
      <c r="N97" s="15"/>
      <c r="P97" s="9"/>
    </row>
    <row r="98" spans="1:16" s="12" customFormat="1" ht="20.25" x14ac:dyDescent="0.3">
      <c r="B98" s="8"/>
      <c r="C98" s="16"/>
      <c r="D98" s="17"/>
      <c r="E98" s="11"/>
      <c r="F98" s="56" t="s">
        <v>16</v>
      </c>
      <c r="G98" s="57"/>
      <c r="H98" s="18" t="s">
        <v>35</v>
      </c>
      <c r="I98" s="18" t="s">
        <v>14</v>
      </c>
      <c r="J98" s="18" t="s">
        <v>35</v>
      </c>
      <c r="K98" s="18" t="s">
        <v>14</v>
      </c>
      <c r="L98" s="19"/>
      <c r="M98" s="19"/>
      <c r="N98" s="16"/>
      <c r="P98" s="9"/>
    </row>
    <row r="99" spans="1:16" s="12" customFormat="1" ht="20.25" x14ac:dyDescent="0.3">
      <c r="B99" s="8"/>
      <c r="C99" s="16"/>
      <c r="D99" s="16"/>
      <c r="E99" s="11"/>
      <c r="F99" s="56" t="s">
        <v>31</v>
      </c>
      <c r="G99" s="57"/>
      <c r="H99" s="21">
        <f>AVERAGE(M94)</f>
        <v>81</v>
      </c>
      <c r="I99" s="48" t="str">
        <f>IF(H99&gt;=80,"3",IF(H99&gt;=70,"2",IF(H99&gt;=60,"1",IF(H99&lt;59,"-"))))</f>
        <v>3</v>
      </c>
      <c r="J99" s="48" t="e">
        <f>(H99*0.3)+($O$94*0.7)</f>
        <v>#DIV/0!</v>
      </c>
      <c r="K99" s="48" t="e">
        <f>IF(J99&gt;=80,"3",IF(J99&gt;=70,"2",IF(J99&gt;=60,"1",IF(J99&lt;59,"-"))))</f>
        <v>#DIV/0!</v>
      </c>
      <c r="L99" s="20"/>
      <c r="M99" s="20"/>
      <c r="N99" s="16"/>
      <c r="P99" s="9"/>
    </row>
    <row r="100" spans="1:16" s="12" customFormat="1" ht="20.25" x14ac:dyDescent="0.3">
      <c r="B100" s="8"/>
      <c r="C100" s="9"/>
      <c r="D100" s="9"/>
      <c r="E100" s="10"/>
      <c r="F100" s="56" t="s">
        <v>32</v>
      </c>
      <c r="G100" s="57"/>
      <c r="H100" s="21">
        <f>AVERAGE(D94,J94,K94)</f>
        <v>61</v>
      </c>
      <c r="I100" s="48" t="str">
        <f t="shared" ref="I100:I103" si="7">IF(H100&gt;=80,"3",IF(H100&gt;=70,"2",IF(H100&gt;=60,"1",IF(H100&lt;59,"-"))))</f>
        <v>1</v>
      </c>
      <c r="J100" s="48" t="e">
        <f t="shared" ref="J100:J103" si="8">(H100*0.3)+($O$94*0.7)</f>
        <v>#DIV/0!</v>
      </c>
      <c r="K100" s="48" t="e">
        <f>IF(J100&gt;=80,"3",IF(J100&gt;=70,"2",IF(J100&gt;=60,"1",IF(J100&lt;59,"-"))))</f>
        <v>#DIV/0!</v>
      </c>
      <c r="L100" s="20"/>
      <c r="M100" s="20"/>
      <c r="N100" s="16"/>
      <c r="P100" s="9"/>
    </row>
    <row r="101" spans="1:16" s="12" customFormat="1" ht="20.25" x14ac:dyDescent="0.3">
      <c r="B101" s="8"/>
      <c r="C101" s="9"/>
      <c r="D101" s="9"/>
      <c r="E101" s="10"/>
      <c r="F101" s="56" t="s">
        <v>33</v>
      </c>
      <c r="G101" s="57"/>
      <c r="H101" s="21">
        <f>AVERAGE(F94,I94)</f>
        <v>86.5</v>
      </c>
      <c r="I101" s="48" t="str">
        <f t="shared" si="7"/>
        <v>3</v>
      </c>
      <c r="J101" s="48" t="e">
        <f t="shared" si="8"/>
        <v>#DIV/0!</v>
      </c>
      <c r="K101" s="48" t="e">
        <f>IF(J101&gt;=80,"3",IF(J101&gt;=70,"2",IF(J101&gt;=60,"1",IF(J101&lt;59,"-"))))</f>
        <v>#DIV/0!</v>
      </c>
      <c r="L101" s="20"/>
      <c r="M101" s="20"/>
      <c r="N101" s="16"/>
      <c r="P101" s="9"/>
    </row>
    <row r="102" spans="1:16" s="12" customFormat="1" ht="20.25" x14ac:dyDescent="0.3">
      <c r="B102" s="8"/>
      <c r="C102" s="9"/>
      <c r="D102" s="9"/>
      <c r="E102" s="10"/>
      <c r="F102" s="56" t="s">
        <v>34</v>
      </c>
      <c r="G102" s="57"/>
      <c r="H102" s="21">
        <f>AVERAGE(H94)</f>
        <v>38</v>
      </c>
      <c r="I102" s="48" t="str">
        <f t="shared" si="7"/>
        <v>-</v>
      </c>
      <c r="J102" s="48" t="e">
        <f t="shared" si="8"/>
        <v>#DIV/0!</v>
      </c>
      <c r="K102" s="48" t="e">
        <f>IF(J102&gt;=80,"3",IF(J102&gt;=70,"2",IF(J102&gt;=60,"1",IF(J102&lt;59,"-"))))</f>
        <v>#DIV/0!</v>
      </c>
      <c r="L102" s="20"/>
      <c r="M102" s="20"/>
      <c r="N102" s="16"/>
      <c r="P102" s="9"/>
    </row>
    <row r="103" spans="1:16" s="12" customFormat="1" ht="20.25" x14ac:dyDescent="0.3">
      <c r="B103" s="8"/>
      <c r="C103" s="9"/>
      <c r="D103" s="9"/>
      <c r="E103" s="10"/>
      <c r="F103" s="56" t="s">
        <v>59</v>
      </c>
      <c r="G103" s="57"/>
      <c r="H103" s="21">
        <f>AVERAGE(C94,E94,G94,L94,N94)</f>
        <v>76.8</v>
      </c>
      <c r="I103" s="48" t="str">
        <f t="shared" si="7"/>
        <v>2</v>
      </c>
      <c r="J103" s="48" t="e">
        <f t="shared" si="8"/>
        <v>#DIV/0!</v>
      </c>
      <c r="K103" s="48" t="e">
        <f>IF(J103&gt;=80,"3",IF(J103&gt;=70,"2",IF(J103&gt;=60,"1",IF(J103&lt;59,"-"))))</f>
        <v>#DIV/0!</v>
      </c>
      <c r="L103" s="20"/>
      <c r="M103" s="20"/>
      <c r="N103" s="16"/>
      <c r="P103" s="9"/>
    </row>
    <row r="104" spans="1:16" s="12" customFormat="1" x14ac:dyDescent="0.25"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P104" s="9"/>
    </row>
    <row r="105" spans="1:16" x14ac:dyDescent="0.25">
      <c r="A105" s="38"/>
    </row>
    <row r="106" spans="1:16" x14ac:dyDescent="0.25">
      <c r="A106" s="38"/>
    </row>
    <row r="107" spans="1:16" x14ac:dyDescent="0.25">
      <c r="A107" s="38"/>
    </row>
    <row r="108" spans="1:16" x14ac:dyDescent="0.25">
      <c r="A108" s="38"/>
    </row>
    <row r="109" spans="1:16" x14ac:dyDescent="0.25">
      <c r="A109" s="38"/>
    </row>
    <row r="110" spans="1:16" x14ac:dyDescent="0.25">
      <c r="A110" s="38"/>
    </row>
    <row r="111" spans="1:16" x14ac:dyDescent="0.25">
      <c r="A111" s="38"/>
    </row>
  </sheetData>
  <mergeCells count="22">
    <mergeCell ref="A95:B95"/>
    <mergeCell ref="A6:B6"/>
    <mergeCell ref="C6:G6"/>
    <mergeCell ref="H6:L6"/>
    <mergeCell ref="M6:P6"/>
    <mergeCell ref="C10:I10"/>
    <mergeCell ref="J10:M10"/>
    <mergeCell ref="C9:N9"/>
    <mergeCell ref="A12:B12"/>
    <mergeCell ref="A13:B13"/>
    <mergeCell ref="A92:B92"/>
    <mergeCell ref="A93:B93"/>
    <mergeCell ref="A94:B94"/>
    <mergeCell ref="A1:P1"/>
    <mergeCell ref="A2:P2"/>
    <mergeCell ref="A3:P3"/>
    <mergeCell ref="A4:P4"/>
    <mergeCell ref="A5:B5"/>
    <mergeCell ref="C5:G5"/>
    <mergeCell ref="I5:K5"/>
    <mergeCell ref="L5:M5"/>
    <mergeCell ref="N5:O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227" t="s">
        <v>462</v>
      </c>
      <c r="B1" s="227"/>
      <c r="C1" s="227"/>
      <c r="D1" s="227"/>
      <c r="E1" s="227"/>
      <c r="F1" s="227"/>
      <c r="G1" s="227"/>
      <c r="H1" s="7"/>
      <c r="I1" s="7"/>
      <c r="J1" s="7"/>
      <c r="K1" s="7"/>
      <c r="L1" s="7"/>
    </row>
    <row r="3" spans="1:13" x14ac:dyDescent="0.25">
      <c r="C3" s="86"/>
      <c r="D3" s="86" t="s">
        <v>15</v>
      </c>
      <c r="E3" s="86"/>
      <c r="F3" s="86" t="s">
        <v>18</v>
      </c>
      <c r="G3" s="86"/>
    </row>
    <row r="4" spans="1:13" x14ac:dyDescent="0.25">
      <c r="C4" s="87" t="s">
        <v>16</v>
      </c>
      <c r="D4" s="86" t="s">
        <v>17</v>
      </c>
      <c r="E4" s="86" t="s">
        <v>14</v>
      </c>
      <c r="F4" s="86" t="s">
        <v>17</v>
      </c>
      <c r="G4" s="86" t="s">
        <v>14</v>
      </c>
    </row>
    <row r="5" spans="1:13" x14ac:dyDescent="0.25">
      <c r="C5" s="87" t="s">
        <v>0</v>
      </c>
      <c r="D5" s="28">
        <f>'3.4.1'!H99</f>
        <v>81</v>
      </c>
      <c r="E5" s="28" t="str">
        <f>'3.4.1'!I99</f>
        <v>3</v>
      </c>
      <c r="F5" s="28" t="e">
        <f>'3.4.1'!J99</f>
        <v>#DIV/0!</v>
      </c>
      <c r="G5" s="28" t="e">
        <f>'3.4.1'!K99</f>
        <v>#DIV/0!</v>
      </c>
    </row>
    <row r="6" spans="1:13" x14ac:dyDescent="0.25">
      <c r="C6" s="87" t="s">
        <v>1</v>
      </c>
      <c r="D6" s="28">
        <f>'3.4.1'!H100</f>
        <v>61</v>
      </c>
      <c r="E6" s="28" t="str">
        <f>'3.4.1'!I100</f>
        <v>1</v>
      </c>
      <c r="F6" s="28" t="e">
        <f>'3.4.1'!J100</f>
        <v>#DIV/0!</v>
      </c>
      <c r="G6" s="28" t="e">
        <f>'3.4.1'!K100</f>
        <v>#DIV/0!</v>
      </c>
    </row>
    <row r="7" spans="1:13" x14ac:dyDescent="0.25">
      <c r="C7" s="87" t="s">
        <v>2</v>
      </c>
      <c r="D7" s="28">
        <f>'3.4.1'!H101</f>
        <v>86.5</v>
      </c>
      <c r="E7" s="28" t="str">
        <f>'3.4.1'!I101</f>
        <v>3</v>
      </c>
      <c r="F7" s="28" t="e">
        <f>'3.4.1'!J101</f>
        <v>#DIV/0!</v>
      </c>
      <c r="G7" s="28" t="e">
        <f>'3.4.1'!K101</f>
        <v>#DIV/0!</v>
      </c>
    </row>
    <row r="8" spans="1:13" x14ac:dyDescent="0.25">
      <c r="C8" s="87" t="s">
        <v>3</v>
      </c>
      <c r="D8" s="28">
        <f>'3.4.1'!H102</f>
        <v>38</v>
      </c>
      <c r="E8" s="28" t="str">
        <f>'3.4.1'!I102</f>
        <v>-</v>
      </c>
      <c r="F8" s="28" t="e">
        <f>'3.4.1'!J102</f>
        <v>#DIV/0!</v>
      </c>
      <c r="G8" s="28" t="e">
        <f>'3.4.1'!K102</f>
        <v>#DIV/0!</v>
      </c>
    </row>
    <row r="9" spans="1:13" x14ac:dyDescent="0.25">
      <c r="C9" s="87" t="s">
        <v>58</v>
      </c>
      <c r="D9" s="28">
        <f>'3.4.1'!H103</f>
        <v>76.8</v>
      </c>
      <c r="E9" s="28" t="str">
        <f>'3.4.1'!I103</f>
        <v>2</v>
      </c>
      <c r="F9" s="28" t="e">
        <f>'3.4.1'!J103</f>
        <v>#DIV/0!</v>
      </c>
      <c r="G9" s="28" t="e">
        <f>'3.4.1'!K103</f>
        <v>#DIV/0!</v>
      </c>
    </row>
    <row r="13" spans="1:13" ht="15.75" thickBot="1" x14ac:dyDescent="0.3">
      <c r="B13" s="88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48</v>
      </c>
      <c r="I13" s="76" t="s">
        <v>49</v>
      </c>
      <c r="J13" s="76" t="s">
        <v>50</v>
      </c>
      <c r="K13" s="76" t="s">
        <v>51</v>
      </c>
      <c r="L13" s="76" t="s">
        <v>81</v>
      </c>
      <c r="M13" s="76" t="s">
        <v>82</v>
      </c>
    </row>
    <row r="14" spans="1:13" ht="16.5" thickBot="1" x14ac:dyDescent="0.3">
      <c r="B14" s="76" t="s">
        <v>8</v>
      </c>
      <c r="C14" s="44">
        <v>3</v>
      </c>
      <c r="D14" s="45">
        <v>2</v>
      </c>
      <c r="E14" s="45">
        <v>2</v>
      </c>
      <c r="F14" s="45">
        <v>3</v>
      </c>
      <c r="G14" s="45">
        <v>3</v>
      </c>
      <c r="H14" s="45">
        <v>3</v>
      </c>
      <c r="I14" s="45">
        <v>3</v>
      </c>
      <c r="J14" s="45">
        <v>3</v>
      </c>
      <c r="K14" s="45">
        <v>2</v>
      </c>
      <c r="L14" s="45">
        <v>2</v>
      </c>
      <c r="M14" s="45">
        <v>3</v>
      </c>
    </row>
    <row r="15" spans="1:13" ht="16.5" thickBot="1" x14ac:dyDescent="0.3">
      <c r="B15" s="76" t="s">
        <v>9</v>
      </c>
      <c r="C15" s="46">
        <v>3</v>
      </c>
      <c r="D15" s="47">
        <v>3</v>
      </c>
      <c r="E15" s="47">
        <v>3</v>
      </c>
      <c r="F15" s="47">
        <v>3</v>
      </c>
      <c r="G15" s="47">
        <v>3</v>
      </c>
      <c r="H15" s="47">
        <v>3</v>
      </c>
      <c r="I15" s="47">
        <v>3</v>
      </c>
      <c r="J15" s="47">
        <v>3</v>
      </c>
      <c r="K15" s="47">
        <v>2</v>
      </c>
      <c r="L15" s="45">
        <v>3</v>
      </c>
      <c r="M15" s="45">
        <v>3</v>
      </c>
    </row>
    <row r="16" spans="1:13" ht="16.5" thickBot="1" x14ac:dyDescent="0.3">
      <c r="B16" s="76" t="s">
        <v>10</v>
      </c>
      <c r="C16" s="46">
        <v>3</v>
      </c>
      <c r="D16" s="47">
        <v>3</v>
      </c>
      <c r="E16" s="47">
        <v>2</v>
      </c>
      <c r="F16" s="47">
        <v>3</v>
      </c>
      <c r="G16" s="47">
        <v>3</v>
      </c>
      <c r="H16" s="47">
        <v>3</v>
      </c>
      <c r="I16" s="47">
        <v>3</v>
      </c>
      <c r="J16" s="47">
        <v>3</v>
      </c>
      <c r="K16" s="47">
        <v>3</v>
      </c>
      <c r="L16" s="45">
        <v>2</v>
      </c>
      <c r="M16" s="45">
        <v>3</v>
      </c>
    </row>
    <row r="17" spans="1:13" ht="16.5" thickBot="1" x14ac:dyDescent="0.3">
      <c r="B17" s="76" t="s">
        <v>11</v>
      </c>
      <c r="C17" s="46">
        <v>3</v>
      </c>
      <c r="D17" s="47">
        <v>3</v>
      </c>
      <c r="E17" s="47">
        <v>3</v>
      </c>
      <c r="F17" s="47">
        <v>3</v>
      </c>
      <c r="G17" s="47">
        <v>3</v>
      </c>
      <c r="H17" s="47">
        <v>2</v>
      </c>
      <c r="I17" s="47">
        <v>3</v>
      </c>
      <c r="J17" s="47">
        <v>3</v>
      </c>
      <c r="K17" s="47">
        <v>2</v>
      </c>
      <c r="L17" s="45">
        <v>2</v>
      </c>
      <c r="M17" s="45">
        <v>3</v>
      </c>
    </row>
    <row r="18" spans="1:13" ht="16.5" thickBot="1" x14ac:dyDescent="0.3">
      <c r="B18" s="76" t="s">
        <v>57</v>
      </c>
      <c r="C18" s="46">
        <v>3</v>
      </c>
      <c r="D18" s="47">
        <v>3</v>
      </c>
      <c r="E18" s="47">
        <v>3</v>
      </c>
      <c r="F18" s="47">
        <v>3</v>
      </c>
      <c r="G18" s="47">
        <v>3</v>
      </c>
      <c r="H18" s="47">
        <v>3</v>
      </c>
      <c r="I18" s="47">
        <v>3</v>
      </c>
      <c r="J18" s="47">
        <v>3</v>
      </c>
      <c r="K18" s="47">
        <v>3</v>
      </c>
      <c r="L18" s="45">
        <v>2</v>
      </c>
      <c r="M18" s="45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3" t="s">
        <v>29</v>
      </c>
      <c r="B22" s="213"/>
      <c r="C22" s="210" t="s">
        <v>6</v>
      </c>
      <c r="D22" s="210" t="s">
        <v>7</v>
      </c>
      <c r="E22" s="210" t="s">
        <v>5</v>
      </c>
      <c r="F22" s="210" t="s">
        <v>12</v>
      </c>
      <c r="G22" s="210" t="s">
        <v>13</v>
      </c>
      <c r="H22" s="210" t="s">
        <v>48</v>
      </c>
      <c r="I22" s="210" t="s">
        <v>49</v>
      </c>
      <c r="J22" s="210" t="s">
        <v>50</v>
      </c>
      <c r="K22" s="210" t="s">
        <v>51</v>
      </c>
      <c r="L22" s="210" t="s">
        <v>81</v>
      </c>
      <c r="M22" s="210" t="s">
        <v>82</v>
      </c>
    </row>
    <row r="23" spans="1:13" x14ac:dyDescent="0.25">
      <c r="A23" s="212" t="s">
        <v>28</v>
      </c>
      <c r="B23" s="212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x14ac:dyDescent="0.25">
      <c r="A24" s="48" t="s">
        <v>8</v>
      </c>
      <c r="B24" s="23" t="e">
        <f>F5</f>
        <v>#DIV/0!</v>
      </c>
      <c r="C24" s="143" t="e">
        <f>C14*$B$24/3</f>
        <v>#DIV/0!</v>
      </c>
      <c r="D24" s="143" t="e">
        <f t="shared" ref="D24:M24" si="0">D14*$B$24/3</f>
        <v>#DIV/0!</v>
      </c>
      <c r="E24" s="143" t="e">
        <f t="shared" si="0"/>
        <v>#DIV/0!</v>
      </c>
      <c r="F24" s="143" t="e">
        <f t="shared" si="0"/>
        <v>#DIV/0!</v>
      </c>
      <c r="G24" s="143" t="e">
        <f t="shared" si="0"/>
        <v>#DIV/0!</v>
      </c>
      <c r="H24" s="143" t="e">
        <f t="shared" si="0"/>
        <v>#DIV/0!</v>
      </c>
      <c r="I24" s="143" t="e">
        <f t="shared" si="0"/>
        <v>#DIV/0!</v>
      </c>
      <c r="J24" s="143" t="e">
        <f t="shared" si="0"/>
        <v>#DIV/0!</v>
      </c>
      <c r="K24" s="143" t="e">
        <f t="shared" si="0"/>
        <v>#DIV/0!</v>
      </c>
      <c r="L24" s="143" t="e">
        <f t="shared" si="0"/>
        <v>#DIV/0!</v>
      </c>
      <c r="M24" s="143" t="e">
        <f t="shared" si="0"/>
        <v>#DIV/0!</v>
      </c>
    </row>
    <row r="25" spans="1:13" x14ac:dyDescent="0.25">
      <c r="A25" s="48" t="s">
        <v>9</v>
      </c>
      <c r="B25" s="23" t="e">
        <f t="shared" ref="B25:B28" si="1">F6</f>
        <v>#DIV/0!</v>
      </c>
      <c r="C25" s="143" t="e">
        <f>C15*$B$25/3</f>
        <v>#DIV/0!</v>
      </c>
      <c r="D25" s="143" t="e">
        <f t="shared" ref="D25:M25" si="2">D15*$B$25/3</f>
        <v>#DIV/0!</v>
      </c>
      <c r="E25" s="143" t="e">
        <f t="shared" si="2"/>
        <v>#DIV/0!</v>
      </c>
      <c r="F25" s="143" t="e">
        <f t="shared" si="2"/>
        <v>#DIV/0!</v>
      </c>
      <c r="G25" s="143" t="e">
        <f t="shared" si="2"/>
        <v>#DIV/0!</v>
      </c>
      <c r="H25" s="143" t="e">
        <f t="shared" si="2"/>
        <v>#DIV/0!</v>
      </c>
      <c r="I25" s="143" t="e">
        <f t="shared" si="2"/>
        <v>#DIV/0!</v>
      </c>
      <c r="J25" s="143" t="e">
        <f t="shared" si="2"/>
        <v>#DIV/0!</v>
      </c>
      <c r="K25" s="143" t="e">
        <f t="shared" si="2"/>
        <v>#DIV/0!</v>
      </c>
      <c r="L25" s="143" t="e">
        <f t="shared" si="2"/>
        <v>#DIV/0!</v>
      </c>
      <c r="M25" s="143" t="e">
        <f t="shared" si="2"/>
        <v>#DIV/0!</v>
      </c>
    </row>
    <row r="26" spans="1:13" x14ac:dyDescent="0.25">
      <c r="A26" s="48" t="s">
        <v>10</v>
      </c>
      <c r="B26" s="23" t="e">
        <f t="shared" si="1"/>
        <v>#DIV/0!</v>
      </c>
      <c r="C26" s="143" t="e">
        <f>C16*$B$26/3</f>
        <v>#DIV/0!</v>
      </c>
      <c r="D26" s="143" t="e">
        <f t="shared" ref="D26:M26" si="3">D16*$B$26/3</f>
        <v>#DIV/0!</v>
      </c>
      <c r="E26" s="143" t="e">
        <f t="shared" si="3"/>
        <v>#DIV/0!</v>
      </c>
      <c r="F26" s="143" t="e">
        <f t="shared" si="3"/>
        <v>#DIV/0!</v>
      </c>
      <c r="G26" s="143" t="e">
        <f t="shared" si="3"/>
        <v>#DIV/0!</v>
      </c>
      <c r="H26" s="143" t="e">
        <f t="shared" si="3"/>
        <v>#DIV/0!</v>
      </c>
      <c r="I26" s="143" t="e">
        <f t="shared" si="3"/>
        <v>#DIV/0!</v>
      </c>
      <c r="J26" s="143" t="e">
        <f t="shared" si="3"/>
        <v>#DIV/0!</v>
      </c>
      <c r="K26" s="143" t="e">
        <f t="shared" si="3"/>
        <v>#DIV/0!</v>
      </c>
      <c r="L26" s="143" t="e">
        <f t="shared" si="3"/>
        <v>#DIV/0!</v>
      </c>
      <c r="M26" s="143" t="e">
        <f t="shared" si="3"/>
        <v>#DIV/0!</v>
      </c>
    </row>
    <row r="27" spans="1:13" x14ac:dyDescent="0.25">
      <c r="A27" s="48" t="s">
        <v>11</v>
      </c>
      <c r="B27" s="23" t="e">
        <f t="shared" si="1"/>
        <v>#DIV/0!</v>
      </c>
      <c r="C27" s="143" t="e">
        <f>C17*$B$27/3</f>
        <v>#DIV/0!</v>
      </c>
      <c r="D27" s="143" t="e">
        <f t="shared" ref="D27:M27" si="4">D17*$B$27/3</f>
        <v>#DIV/0!</v>
      </c>
      <c r="E27" s="143" t="e">
        <f t="shared" si="4"/>
        <v>#DIV/0!</v>
      </c>
      <c r="F27" s="143" t="e">
        <f t="shared" si="4"/>
        <v>#DIV/0!</v>
      </c>
      <c r="G27" s="143" t="e">
        <f t="shared" si="4"/>
        <v>#DIV/0!</v>
      </c>
      <c r="H27" s="143" t="e">
        <f t="shared" si="4"/>
        <v>#DIV/0!</v>
      </c>
      <c r="I27" s="143" t="e">
        <f t="shared" si="4"/>
        <v>#DIV/0!</v>
      </c>
      <c r="J27" s="143" t="e">
        <f t="shared" si="4"/>
        <v>#DIV/0!</v>
      </c>
      <c r="K27" s="143" t="e">
        <f t="shared" si="4"/>
        <v>#DIV/0!</v>
      </c>
      <c r="L27" s="143" t="e">
        <f t="shared" si="4"/>
        <v>#DIV/0!</v>
      </c>
      <c r="M27" s="143" t="e">
        <f t="shared" si="4"/>
        <v>#DIV/0!</v>
      </c>
    </row>
    <row r="28" spans="1:13" x14ac:dyDescent="0.25">
      <c r="A28" s="48" t="s">
        <v>57</v>
      </c>
      <c r="B28" s="23" t="e">
        <f t="shared" si="1"/>
        <v>#DIV/0!</v>
      </c>
      <c r="C28" s="143" t="e">
        <f>C18*$B$28/3</f>
        <v>#DIV/0!</v>
      </c>
      <c r="D28" s="143" t="e">
        <f t="shared" ref="D28:M28" si="5">D18*$B$28/3</f>
        <v>#DIV/0!</v>
      </c>
      <c r="E28" s="143" t="e">
        <f t="shared" si="5"/>
        <v>#DIV/0!</v>
      </c>
      <c r="F28" s="143" t="e">
        <f t="shared" si="5"/>
        <v>#DIV/0!</v>
      </c>
      <c r="G28" s="143" t="e">
        <f t="shared" si="5"/>
        <v>#DIV/0!</v>
      </c>
      <c r="H28" s="143" t="e">
        <f t="shared" si="5"/>
        <v>#DIV/0!</v>
      </c>
      <c r="I28" s="143" t="e">
        <f t="shared" si="5"/>
        <v>#DIV/0!</v>
      </c>
      <c r="J28" s="143" t="e">
        <f t="shared" si="5"/>
        <v>#DIV/0!</v>
      </c>
      <c r="K28" s="143" t="e">
        <f t="shared" si="5"/>
        <v>#DIV/0!</v>
      </c>
      <c r="L28" s="143" t="e">
        <f t="shared" si="5"/>
        <v>#DIV/0!</v>
      </c>
      <c r="M28" s="143" t="e">
        <f t="shared" si="5"/>
        <v>#DIV/0!</v>
      </c>
    </row>
    <row r="29" spans="1:13" x14ac:dyDescent="0.25">
      <c r="A29" s="48" t="s">
        <v>30</v>
      </c>
      <c r="B29" s="24"/>
      <c r="C29" s="142" t="e">
        <f>AVERAGE(C24:C28)</f>
        <v>#DIV/0!</v>
      </c>
      <c r="D29" s="142" t="e">
        <f t="shared" ref="D29:M29" si="6">AVERAGE(D24:D28)</f>
        <v>#DIV/0!</v>
      </c>
      <c r="E29" s="142" t="e">
        <f t="shared" si="6"/>
        <v>#DIV/0!</v>
      </c>
      <c r="F29" s="142" t="e">
        <f t="shared" si="6"/>
        <v>#DIV/0!</v>
      </c>
      <c r="G29" s="142" t="e">
        <f t="shared" si="6"/>
        <v>#DIV/0!</v>
      </c>
      <c r="H29" s="142" t="e">
        <f t="shared" si="6"/>
        <v>#DIV/0!</v>
      </c>
      <c r="I29" s="142" t="e">
        <f t="shared" si="6"/>
        <v>#DIV/0!</v>
      </c>
      <c r="J29" s="142" t="e">
        <f t="shared" si="6"/>
        <v>#DIV/0!</v>
      </c>
      <c r="K29" s="142" t="e">
        <f t="shared" si="6"/>
        <v>#DIV/0!</v>
      </c>
      <c r="L29" s="142" t="e">
        <f t="shared" si="6"/>
        <v>#DIV/0!</v>
      </c>
      <c r="M29" s="142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4">
    <mergeCell ref="L22:L23"/>
    <mergeCell ref="M22:M23"/>
    <mergeCell ref="A1:G1"/>
    <mergeCell ref="A22:B22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3:B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80" zoomScaleNormal="80" workbookViewId="0">
      <selection activeCell="D8" sqref="D8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7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" customHeight="1" x14ac:dyDescent="0.3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3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" customHeight="1" x14ac:dyDescent="0.3">
      <c r="A4" s="202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5" customHeight="1" x14ac:dyDescent="0.3">
      <c r="A5" s="201"/>
      <c r="B5" s="201"/>
      <c r="C5" s="201"/>
      <c r="D5" s="201"/>
      <c r="E5" s="201"/>
      <c r="F5" s="201"/>
      <c r="G5" s="201"/>
      <c r="H5" s="97"/>
      <c r="I5" s="201" t="s">
        <v>46</v>
      </c>
      <c r="J5" s="201"/>
      <c r="K5" s="201"/>
      <c r="L5" s="201" t="s">
        <v>466</v>
      </c>
      <c r="M5" s="201"/>
      <c r="N5" s="201" t="s">
        <v>44</v>
      </c>
      <c r="O5" s="201"/>
      <c r="P5" s="97" t="s">
        <v>77</v>
      </c>
    </row>
    <row r="6" spans="1:16" ht="18.75" x14ac:dyDescent="0.3">
      <c r="A6" s="201" t="s">
        <v>55</v>
      </c>
      <c r="B6" s="201"/>
      <c r="C6" s="201" t="s">
        <v>465</v>
      </c>
      <c r="D6" s="214"/>
      <c r="E6" s="214"/>
      <c r="F6" s="214"/>
      <c r="G6" s="214"/>
      <c r="H6" s="201" t="s">
        <v>45</v>
      </c>
      <c r="I6" s="201"/>
      <c r="J6" s="201"/>
      <c r="K6" s="201"/>
      <c r="L6" s="201"/>
      <c r="M6" s="218" t="s">
        <v>467</v>
      </c>
      <c r="N6" s="219"/>
      <c r="O6" s="219"/>
      <c r="P6" s="219"/>
    </row>
    <row r="7" spans="1:16" x14ac:dyDescent="0.2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2"/>
      <c r="P7" s="99"/>
    </row>
    <row r="8" spans="1:16" ht="25.5" customHeight="1" x14ac:dyDescent="0.3">
      <c r="A8" s="100"/>
      <c r="B8" s="98"/>
      <c r="C8" s="101"/>
      <c r="D8" s="97" t="s">
        <v>468</v>
      </c>
      <c r="E8" s="101"/>
      <c r="F8" s="101"/>
      <c r="G8" s="101"/>
      <c r="H8" s="101"/>
      <c r="I8" s="102"/>
      <c r="J8" s="102"/>
      <c r="K8" s="102"/>
      <c r="L8" s="102"/>
      <c r="M8" s="102"/>
      <c r="N8" s="102"/>
      <c r="O8" s="103"/>
      <c r="P8" s="10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04"/>
      <c r="B10" s="104"/>
      <c r="C10" s="105" t="s">
        <v>37</v>
      </c>
      <c r="D10" s="105"/>
      <c r="E10" s="105"/>
      <c r="F10" s="105"/>
      <c r="G10" s="105"/>
      <c r="H10" s="105"/>
      <c r="I10" s="105"/>
      <c r="J10" s="105" t="s">
        <v>38</v>
      </c>
      <c r="K10" s="105"/>
      <c r="L10" s="105"/>
      <c r="M10" s="105"/>
      <c r="N10" s="106" t="s">
        <v>39</v>
      </c>
      <c r="O10" s="103"/>
      <c r="P10" s="102"/>
    </row>
    <row r="11" spans="1:16" s="12" customFormat="1" ht="15.75" x14ac:dyDescent="0.25">
      <c r="A11" s="53" t="s">
        <v>20</v>
      </c>
      <c r="B11" s="54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2" customFormat="1" ht="15.75" x14ac:dyDescent="0.25">
      <c r="A12" s="204" t="s">
        <v>62</v>
      </c>
      <c r="B12" s="205"/>
      <c r="C12" s="21" t="s">
        <v>0</v>
      </c>
      <c r="D12" s="21" t="s">
        <v>58</v>
      </c>
      <c r="E12" s="21" t="s">
        <v>1</v>
      </c>
      <c r="F12" s="21" t="s">
        <v>58</v>
      </c>
      <c r="G12" s="21" t="s">
        <v>2</v>
      </c>
      <c r="H12" s="21" t="s">
        <v>1</v>
      </c>
      <c r="I12" s="21" t="s">
        <v>3</v>
      </c>
      <c r="J12" s="21" t="s">
        <v>1</v>
      </c>
      <c r="K12" s="21" t="s">
        <v>1</v>
      </c>
      <c r="L12" s="21" t="s">
        <v>2</v>
      </c>
      <c r="M12" s="21" t="s">
        <v>1</v>
      </c>
      <c r="N12" s="21" t="s">
        <v>1</v>
      </c>
      <c r="O12" s="48" t="s">
        <v>19</v>
      </c>
      <c r="P12" s="48" t="s">
        <v>19</v>
      </c>
    </row>
    <row r="13" spans="1:16" s="12" customFormat="1" ht="15.75" x14ac:dyDescent="0.25">
      <c r="A13" s="199" t="s">
        <v>22</v>
      </c>
      <c r="B13" s="200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2" customFormat="1" ht="22.5" customHeight="1" x14ac:dyDescent="0.25">
      <c r="A14" s="83" t="s">
        <v>53</v>
      </c>
      <c r="B14" s="83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4">
        <f>O13*0.357142</f>
        <v>24.999940000000002</v>
      </c>
      <c r="P14" s="50"/>
    </row>
    <row r="15" spans="1:16" s="12" customFormat="1" x14ac:dyDescent="0.25">
      <c r="A15" s="166" t="s">
        <v>87</v>
      </c>
      <c r="B15" s="167" t="s">
        <v>88</v>
      </c>
      <c r="C15" s="22">
        <v>4</v>
      </c>
      <c r="D15" s="22">
        <v>4</v>
      </c>
      <c r="E15" s="77">
        <v>5</v>
      </c>
      <c r="F15" s="22">
        <v>5</v>
      </c>
      <c r="G15" s="22">
        <v>4</v>
      </c>
      <c r="H15" s="22"/>
      <c r="I15" s="22"/>
      <c r="J15" s="22"/>
      <c r="K15" s="22">
        <v>9</v>
      </c>
      <c r="L15" s="22">
        <v>8</v>
      </c>
      <c r="M15" s="22">
        <v>8</v>
      </c>
      <c r="N15" s="22">
        <v>12</v>
      </c>
      <c r="O15" s="78"/>
      <c r="P15" s="25">
        <f t="shared" ref="P15:P91" si="1">SUM(C15:O15)</f>
        <v>59</v>
      </c>
    </row>
    <row r="16" spans="1:16" s="12" customFormat="1" x14ac:dyDescent="0.25">
      <c r="A16" s="166" t="s">
        <v>91</v>
      </c>
      <c r="B16" s="167" t="s">
        <v>92</v>
      </c>
      <c r="C16" s="77">
        <v>5</v>
      </c>
      <c r="D16" s="22">
        <v>5</v>
      </c>
      <c r="E16" s="22">
        <v>4</v>
      </c>
      <c r="F16" s="22"/>
      <c r="G16" s="22">
        <v>4</v>
      </c>
      <c r="H16" s="22">
        <v>3</v>
      </c>
      <c r="I16" s="22"/>
      <c r="J16" s="22">
        <v>7</v>
      </c>
      <c r="K16" s="22">
        <v>8</v>
      </c>
      <c r="L16" s="22">
        <v>8</v>
      </c>
      <c r="M16" s="22"/>
      <c r="N16" s="22">
        <v>13</v>
      </c>
      <c r="O16" s="78"/>
      <c r="P16" s="25">
        <f t="shared" si="1"/>
        <v>57</v>
      </c>
    </row>
    <row r="17" spans="1:16" s="12" customFormat="1" x14ac:dyDescent="0.25">
      <c r="A17" s="166" t="s">
        <v>99</v>
      </c>
      <c r="B17" s="167" t="s">
        <v>100</v>
      </c>
      <c r="C17" s="22">
        <v>4</v>
      </c>
      <c r="D17" s="22">
        <v>4</v>
      </c>
      <c r="E17" s="77">
        <v>5</v>
      </c>
      <c r="F17" s="22">
        <v>4</v>
      </c>
      <c r="G17" s="22">
        <v>5</v>
      </c>
      <c r="H17" s="22"/>
      <c r="I17" s="22"/>
      <c r="J17" s="22">
        <v>7</v>
      </c>
      <c r="K17" s="22">
        <v>5</v>
      </c>
      <c r="L17" s="22">
        <v>7</v>
      </c>
      <c r="M17" s="22"/>
      <c r="N17" s="22">
        <v>12</v>
      </c>
      <c r="O17" s="78"/>
      <c r="P17" s="25">
        <f t="shared" si="1"/>
        <v>53</v>
      </c>
    </row>
    <row r="18" spans="1:16" s="12" customFormat="1" x14ac:dyDescent="0.25">
      <c r="A18" s="166" t="s">
        <v>101</v>
      </c>
      <c r="B18" s="167" t="s">
        <v>102</v>
      </c>
      <c r="C18" s="22">
        <v>4</v>
      </c>
      <c r="D18" s="22"/>
      <c r="E18" s="77">
        <v>4</v>
      </c>
      <c r="F18" s="22"/>
      <c r="G18" s="22">
        <v>4</v>
      </c>
      <c r="H18" s="22">
        <v>4</v>
      </c>
      <c r="I18" s="22">
        <v>2</v>
      </c>
      <c r="J18" s="22"/>
      <c r="K18" s="22">
        <v>6</v>
      </c>
      <c r="L18" s="22"/>
      <c r="M18" s="22">
        <v>7</v>
      </c>
      <c r="N18" s="22">
        <v>11</v>
      </c>
      <c r="O18" s="78"/>
      <c r="P18" s="25">
        <f t="shared" si="1"/>
        <v>42</v>
      </c>
    </row>
    <row r="19" spans="1:16" s="12" customFormat="1" x14ac:dyDescent="0.25">
      <c r="A19" s="166" t="s">
        <v>105</v>
      </c>
      <c r="B19" s="167" t="s">
        <v>106</v>
      </c>
      <c r="C19" s="22">
        <v>4</v>
      </c>
      <c r="D19" s="22">
        <v>4</v>
      </c>
      <c r="E19" s="77">
        <v>5</v>
      </c>
      <c r="F19" s="22"/>
      <c r="G19" s="22">
        <v>5</v>
      </c>
      <c r="H19" s="22"/>
      <c r="I19" s="22">
        <v>4</v>
      </c>
      <c r="J19" s="22">
        <v>7</v>
      </c>
      <c r="K19" s="22">
        <v>8</v>
      </c>
      <c r="L19" s="22">
        <v>8</v>
      </c>
      <c r="M19" s="22"/>
      <c r="N19" s="22">
        <v>13</v>
      </c>
      <c r="O19" s="78"/>
      <c r="P19" s="25">
        <f t="shared" si="1"/>
        <v>58</v>
      </c>
    </row>
    <row r="20" spans="1:16" s="12" customFormat="1" x14ac:dyDescent="0.25">
      <c r="A20" s="166" t="s">
        <v>107</v>
      </c>
      <c r="B20" s="167" t="s">
        <v>108</v>
      </c>
      <c r="C20" s="22">
        <v>3</v>
      </c>
      <c r="D20" s="22">
        <v>5</v>
      </c>
      <c r="E20" s="77">
        <v>5</v>
      </c>
      <c r="F20" s="22"/>
      <c r="G20" s="22">
        <v>4</v>
      </c>
      <c r="H20" s="22"/>
      <c r="I20" s="22">
        <v>5</v>
      </c>
      <c r="J20" s="22"/>
      <c r="K20" s="22">
        <v>6</v>
      </c>
      <c r="L20" s="22"/>
      <c r="M20" s="22">
        <v>7</v>
      </c>
      <c r="N20" s="22">
        <v>11</v>
      </c>
      <c r="O20" s="78"/>
      <c r="P20" s="25">
        <f t="shared" si="1"/>
        <v>46</v>
      </c>
    </row>
    <row r="21" spans="1:16" s="12" customFormat="1" x14ac:dyDescent="0.25">
      <c r="A21" s="166" t="s">
        <v>113</v>
      </c>
      <c r="B21" s="167" t="s">
        <v>114</v>
      </c>
      <c r="C21" s="77">
        <v>5</v>
      </c>
      <c r="D21" s="22">
        <v>5</v>
      </c>
      <c r="E21" s="22">
        <v>4</v>
      </c>
      <c r="F21" s="22"/>
      <c r="G21" s="22">
        <v>4</v>
      </c>
      <c r="H21" s="22">
        <v>3</v>
      </c>
      <c r="I21" s="22"/>
      <c r="J21" s="22">
        <v>7</v>
      </c>
      <c r="K21" s="22">
        <v>8</v>
      </c>
      <c r="L21" s="22">
        <v>8</v>
      </c>
      <c r="M21" s="22"/>
      <c r="N21" s="22">
        <v>13</v>
      </c>
      <c r="O21" s="78"/>
      <c r="P21" s="25">
        <f t="shared" si="1"/>
        <v>57</v>
      </c>
    </row>
    <row r="22" spans="1:16" s="12" customFormat="1" x14ac:dyDescent="0.25">
      <c r="A22" s="166" t="s">
        <v>117</v>
      </c>
      <c r="B22" s="167" t="s">
        <v>118</v>
      </c>
      <c r="C22" s="77">
        <v>1</v>
      </c>
      <c r="D22" s="22"/>
      <c r="E22" s="22">
        <v>3</v>
      </c>
      <c r="F22" s="22">
        <v>4</v>
      </c>
      <c r="G22" s="22">
        <v>4</v>
      </c>
      <c r="H22" s="22"/>
      <c r="I22" s="22"/>
      <c r="J22" s="22">
        <v>8</v>
      </c>
      <c r="K22" s="22"/>
      <c r="L22" s="22">
        <v>8</v>
      </c>
      <c r="M22" s="22">
        <v>9</v>
      </c>
      <c r="N22" s="22">
        <v>12</v>
      </c>
      <c r="O22" s="78"/>
      <c r="P22" s="25">
        <f t="shared" si="1"/>
        <v>49</v>
      </c>
    </row>
    <row r="23" spans="1:16" s="12" customFormat="1" x14ac:dyDescent="0.25">
      <c r="A23" s="166" t="s">
        <v>119</v>
      </c>
      <c r="B23" s="167" t="s">
        <v>120</v>
      </c>
      <c r="C23" s="22">
        <v>1</v>
      </c>
      <c r="D23" s="22"/>
      <c r="E23" s="77">
        <v>5</v>
      </c>
      <c r="F23" s="22"/>
      <c r="G23" s="22">
        <v>3</v>
      </c>
      <c r="H23" s="22">
        <v>4</v>
      </c>
      <c r="I23" s="22">
        <v>4</v>
      </c>
      <c r="J23" s="22"/>
      <c r="K23" s="22">
        <v>9</v>
      </c>
      <c r="L23" s="22">
        <v>8</v>
      </c>
      <c r="M23" s="22">
        <v>8</v>
      </c>
      <c r="N23" s="22">
        <v>12</v>
      </c>
      <c r="O23" s="78"/>
      <c r="P23" s="25">
        <f t="shared" si="1"/>
        <v>54</v>
      </c>
    </row>
    <row r="24" spans="1:16" s="12" customFormat="1" x14ac:dyDescent="0.25">
      <c r="A24" s="166" t="s">
        <v>123</v>
      </c>
      <c r="B24" s="167" t="s">
        <v>124</v>
      </c>
      <c r="C24" s="22">
        <v>1</v>
      </c>
      <c r="D24" s="22"/>
      <c r="E24" s="77">
        <v>5</v>
      </c>
      <c r="F24" s="22">
        <v>5</v>
      </c>
      <c r="G24" s="22">
        <v>4</v>
      </c>
      <c r="H24" s="22"/>
      <c r="I24" s="22">
        <v>5</v>
      </c>
      <c r="J24" s="22"/>
      <c r="K24" s="22">
        <v>6</v>
      </c>
      <c r="L24" s="22"/>
      <c r="M24" s="22">
        <v>7</v>
      </c>
      <c r="N24" s="22">
        <v>11</v>
      </c>
      <c r="O24" s="78"/>
      <c r="P24" s="25">
        <f t="shared" si="1"/>
        <v>44</v>
      </c>
    </row>
    <row r="25" spans="1:16" s="12" customFormat="1" x14ac:dyDescent="0.25">
      <c r="A25" s="166" t="s">
        <v>129</v>
      </c>
      <c r="B25" s="167" t="s">
        <v>130</v>
      </c>
      <c r="C25" s="22">
        <v>5</v>
      </c>
      <c r="D25" s="22">
        <v>4</v>
      </c>
      <c r="E25" s="77">
        <v>5</v>
      </c>
      <c r="F25" s="22">
        <v>3</v>
      </c>
      <c r="G25" s="22"/>
      <c r="H25" s="22"/>
      <c r="I25" s="22">
        <v>5</v>
      </c>
      <c r="J25" s="22">
        <v>7</v>
      </c>
      <c r="K25" s="22">
        <v>8</v>
      </c>
      <c r="L25" s="22">
        <v>8</v>
      </c>
      <c r="M25" s="22"/>
      <c r="N25" s="22">
        <v>13</v>
      </c>
      <c r="O25" s="78"/>
      <c r="P25" s="25">
        <f t="shared" si="1"/>
        <v>58</v>
      </c>
    </row>
    <row r="26" spans="1:16" s="12" customFormat="1" x14ac:dyDescent="0.25">
      <c r="A26" s="166" t="s">
        <v>133</v>
      </c>
      <c r="B26" s="167" t="s">
        <v>134</v>
      </c>
      <c r="C26" s="22"/>
      <c r="D26" s="22">
        <v>4</v>
      </c>
      <c r="E26" s="77">
        <v>5</v>
      </c>
      <c r="F26" s="22">
        <v>5</v>
      </c>
      <c r="G26" s="22">
        <v>4</v>
      </c>
      <c r="H26" s="22"/>
      <c r="I26" s="22">
        <v>5</v>
      </c>
      <c r="J26" s="22"/>
      <c r="K26" s="22"/>
      <c r="L26" s="22">
        <v>9</v>
      </c>
      <c r="M26" s="22">
        <v>10</v>
      </c>
      <c r="N26" s="22">
        <v>13</v>
      </c>
      <c r="O26" s="78"/>
      <c r="P26" s="25">
        <f t="shared" si="1"/>
        <v>55</v>
      </c>
    </row>
    <row r="27" spans="1:16" s="12" customFormat="1" x14ac:dyDescent="0.25">
      <c r="A27" s="166" t="s">
        <v>135</v>
      </c>
      <c r="B27" s="167" t="s">
        <v>136</v>
      </c>
      <c r="C27" s="77">
        <v>5</v>
      </c>
      <c r="D27" s="22">
        <v>5</v>
      </c>
      <c r="E27" s="22">
        <v>4</v>
      </c>
      <c r="F27" s="22"/>
      <c r="G27" s="22">
        <v>4</v>
      </c>
      <c r="H27" s="22">
        <v>3</v>
      </c>
      <c r="I27" s="22"/>
      <c r="J27" s="22"/>
      <c r="K27" s="22"/>
      <c r="L27" s="22"/>
      <c r="M27" s="22"/>
      <c r="N27" s="22"/>
      <c r="O27" s="78"/>
      <c r="P27" s="25">
        <f t="shared" si="1"/>
        <v>21</v>
      </c>
    </row>
    <row r="28" spans="1:16" s="12" customFormat="1" x14ac:dyDescent="0.25">
      <c r="A28" s="166" t="s">
        <v>141</v>
      </c>
      <c r="B28" s="167" t="s">
        <v>142</v>
      </c>
      <c r="C28" s="22">
        <v>5</v>
      </c>
      <c r="D28" s="22">
        <v>3</v>
      </c>
      <c r="E28" s="22">
        <v>2</v>
      </c>
      <c r="F28" s="22">
        <v>1</v>
      </c>
      <c r="G28" s="22">
        <v>5</v>
      </c>
      <c r="H28" s="22">
        <v>3</v>
      </c>
      <c r="I28" s="22"/>
      <c r="J28" s="22">
        <v>8</v>
      </c>
      <c r="K28" s="22"/>
      <c r="L28" s="22">
        <v>8</v>
      </c>
      <c r="M28" s="22">
        <v>9</v>
      </c>
      <c r="N28" s="22">
        <v>12</v>
      </c>
      <c r="O28" s="78"/>
      <c r="P28" s="25">
        <f t="shared" si="1"/>
        <v>56</v>
      </c>
    </row>
    <row r="29" spans="1:16" s="12" customFormat="1" x14ac:dyDescent="0.25">
      <c r="A29" s="166" t="s">
        <v>151</v>
      </c>
      <c r="B29" s="167" t="s">
        <v>152</v>
      </c>
      <c r="C29" s="77">
        <v>3</v>
      </c>
      <c r="D29" s="22"/>
      <c r="E29" s="22"/>
      <c r="F29" s="22"/>
      <c r="G29" s="22">
        <v>1</v>
      </c>
      <c r="H29" s="22"/>
      <c r="I29" s="22"/>
      <c r="J29" s="22"/>
      <c r="K29" s="22">
        <v>9</v>
      </c>
      <c r="L29" s="22">
        <v>8</v>
      </c>
      <c r="M29" s="22">
        <v>8</v>
      </c>
      <c r="N29" s="22">
        <v>12</v>
      </c>
      <c r="O29" s="78"/>
      <c r="P29" s="25">
        <f t="shared" si="1"/>
        <v>41</v>
      </c>
    </row>
    <row r="30" spans="1:16" s="12" customFormat="1" x14ac:dyDescent="0.25">
      <c r="A30" s="166" t="s">
        <v>155</v>
      </c>
      <c r="B30" s="167" t="s">
        <v>156</v>
      </c>
      <c r="C30" s="22">
        <v>4</v>
      </c>
      <c r="D30" s="22">
        <v>4</v>
      </c>
      <c r="E30" s="77">
        <v>5</v>
      </c>
      <c r="F30" s="22">
        <v>4</v>
      </c>
      <c r="G30" s="22">
        <v>5</v>
      </c>
      <c r="H30" s="22"/>
      <c r="I30" s="22"/>
      <c r="J30" s="22">
        <v>7</v>
      </c>
      <c r="K30" s="22">
        <v>5</v>
      </c>
      <c r="L30" s="22">
        <v>7</v>
      </c>
      <c r="M30" s="22"/>
      <c r="N30" s="22">
        <v>12</v>
      </c>
      <c r="O30" s="78"/>
      <c r="P30" s="25">
        <f t="shared" si="1"/>
        <v>53</v>
      </c>
    </row>
    <row r="31" spans="1:16" s="12" customFormat="1" x14ac:dyDescent="0.25">
      <c r="A31" s="166" t="s">
        <v>157</v>
      </c>
      <c r="B31" s="167" t="s">
        <v>158</v>
      </c>
      <c r="C31" s="22">
        <v>4</v>
      </c>
      <c r="D31" s="22">
        <v>4</v>
      </c>
      <c r="E31" s="77">
        <v>5</v>
      </c>
      <c r="F31" s="22">
        <v>4</v>
      </c>
      <c r="G31" s="22">
        <v>5</v>
      </c>
      <c r="H31" s="22"/>
      <c r="I31" s="22"/>
      <c r="J31" s="22">
        <v>7</v>
      </c>
      <c r="K31" s="22">
        <v>5</v>
      </c>
      <c r="L31" s="22">
        <v>7</v>
      </c>
      <c r="M31" s="22"/>
      <c r="N31" s="22">
        <v>12</v>
      </c>
      <c r="O31" s="78"/>
      <c r="P31" s="25">
        <f t="shared" si="1"/>
        <v>53</v>
      </c>
    </row>
    <row r="32" spans="1:16" s="12" customFormat="1" x14ac:dyDescent="0.25">
      <c r="A32" s="166" t="s">
        <v>159</v>
      </c>
      <c r="B32" s="167" t="s">
        <v>160</v>
      </c>
      <c r="C32" s="22">
        <v>4</v>
      </c>
      <c r="D32" s="22"/>
      <c r="E32" s="77">
        <v>4</v>
      </c>
      <c r="F32" s="22"/>
      <c r="G32" s="22">
        <v>4</v>
      </c>
      <c r="H32" s="22">
        <v>4</v>
      </c>
      <c r="I32" s="22">
        <v>2</v>
      </c>
      <c r="J32" s="22"/>
      <c r="K32" s="22">
        <v>6</v>
      </c>
      <c r="L32" s="22"/>
      <c r="M32" s="22">
        <v>7</v>
      </c>
      <c r="N32" s="22">
        <v>11</v>
      </c>
      <c r="O32" s="78"/>
      <c r="P32" s="25">
        <f t="shared" si="1"/>
        <v>42</v>
      </c>
    </row>
    <row r="33" spans="1:16" s="12" customFormat="1" x14ac:dyDescent="0.25">
      <c r="A33" s="166" t="s">
        <v>161</v>
      </c>
      <c r="B33" s="167" t="s">
        <v>162</v>
      </c>
      <c r="C33" s="22">
        <v>4</v>
      </c>
      <c r="D33" s="22">
        <v>4</v>
      </c>
      <c r="E33" s="77">
        <v>5</v>
      </c>
      <c r="F33" s="22"/>
      <c r="G33" s="22">
        <v>5</v>
      </c>
      <c r="H33" s="22"/>
      <c r="I33" s="22">
        <v>4</v>
      </c>
      <c r="J33" s="22">
        <v>7</v>
      </c>
      <c r="K33" s="22">
        <v>8</v>
      </c>
      <c r="L33" s="22">
        <v>8</v>
      </c>
      <c r="M33" s="22"/>
      <c r="N33" s="22">
        <v>13</v>
      </c>
      <c r="O33" s="78"/>
      <c r="P33" s="25">
        <f t="shared" si="1"/>
        <v>58</v>
      </c>
    </row>
    <row r="34" spans="1:16" s="12" customFormat="1" x14ac:dyDescent="0.25">
      <c r="A34" s="166" t="s">
        <v>167</v>
      </c>
      <c r="B34" s="167" t="s">
        <v>168</v>
      </c>
      <c r="C34" s="22">
        <v>3</v>
      </c>
      <c r="D34" s="22">
        <v>5</v>
      </c>
      <c r="E34" s="77">
        <v>5</v>
      </c>
      <c r="F34" s="22"/>
      <c r="G34" s="22">
        <v>4</v>
      </c>
      <c r="H34" s="22"/>
      <c r="I34" s="22">
        <v>5</v>
      </c>
      <c r="J34" s="22"/>
      <c r="K34" s="22">
        <v>6</v>
      </c>
      <c r="L34" s="22"/>
      <c r="M34" s="22">
        <v>7</v>
      </c>
      <c r="N34" s="22">
        <v>11</v>
      </c>
      <c r="O34" s="78"/>
      <c r="P34" s="25">
        <f t="shared" si="1"/>
        <v>46</v>
      </c>
    </row>
    <row r="35" spans="1:16" s="12" customFormat="1" x14ac:dyDescent="0.25">
      <c r="A35" s="166" t="s">
        <v>169</v>
      </c>
      <c r="B35" s="167" t="s">
        <v>170</v>
      </c>
      <c r="C35" s="77">
        <v>5</v>
      </c>
      <c r="D35" s="22">
        <v>5</v>
      </c>
      <c r="E35" s="22">
        <v>4</v>
      </c>
      <c r="F35" s="22"/>
      <c r="G35" s="22">
        <v>4</v>
      </c>
      <c r="H35" s="22">
        <v>3</v>
      </c>
      <c r="I35" s="22"/>
      <c r="J35" s="22">
        <v>7</v>
      </c>
      <c r="K35" s="22">
        <v>8</v>
      </c>
      <c r="L35" s="22">
        <v>8</v>
      </c>
      <c r="M35" s="22"/>
      <c r="N35" s="22">
        <v>13</v>
      </c>
      <c r="O35" s="78"/>
      <c r="P35" s="25">
        <f t="shared" si="1"/>
        <v>57</v>
      </c>
    </row>
    <row r="36" spans="1:16" s="12" customFormat="1" x14ac:dyDescent="0.25">
      <c r="A36" s="166" t="s">
        <v>171</v>
      </c>
      <c r="B36" s="167" t="s">
        <v>172</v>
      </c>
      <c r="C36" s="77">
        <v>1</v>
      </c>
      <c r="D36" s="22"/>
      <c r="E36" s="22">
        <v>3</v>
      </c>
      <c r="F36" s="22">
        <v>4</v>
      </c>
      <c r="G36" s="22">
        <v>4</v>
      </c>
      <c r="H36" s="22"/>
      <c r="I36" s="22"/>
      <c r="J36" s="22">
        <v>8</v>
      </c>
      <c r="K36" s="22"/>
      <c r="L36" s="22">
        <v>8</v>
      </c>
      <c r="M36" s="22">
        <v>9</v>
      </c>
      <c r="N36" s="22">
        <v>12</v>
      </c>
      <c r="O36" s="78"/>
      <c r="P36" s="25">
        <f t="shared" si="1"/>
        <v>49</v>
      </c>
    </row>
    <row r="37" spans="1:16" s="12" customFormat="1" x14ac:dyDescent="0.25">
      <c r="A37" s="166" t="s">
        <v>173</v>
      </c>
      <c r="B37" s="167" t="s">
        <v>174</v>
      </c>
      <c r="C37" s="22">
        <v>1</v>
      </c>
      <c r="D37" s="22"/>
      <c r="E37" s="77">
        <v>5</v>
      </c>
      <c r="F37" s="22"/>
      <c r="G37" s="22">
        <v>3</v>
      </c>
      <c r="H37" s="22">
        <v>4</v>
      </c>
      <c r="I37" s="22">
        <v>4</v>
      </c>
      <c r="J37" s="22"/>
      <c r="K37" s="22">
        <v>9</v>
      </c>
      <c r="L37" s="22">
        <v>8</v>
      </c>
      <c r="M37" s="22">
        <v>8</v>
      </c>
      <c r="N37" s="22">
        <v>12</v>
      </c>
      <c r="O37" s="78"/>
      <c r="P37" s="25">
        <f t="shared" si="1"/>
        <v>54</v>
      </c>
    </row>
    <row r="38" spans="1:16" s="12" customFormat="1" x14ac:dyDescent="0.25">
      <c r="A38" s="166" t="s">
        <v>185</v>
      </c>
      <c r="B38" s="167" t="s">
        <v>186</v>
      </c>
      <c r="C38" s="22">
        <v>1</v>
      </c>
      <c r="D38" s="22"/>
      <c r="E38" s="77">
        <v>5</v>
      </c>
      <c r="F38" s="22">
        <v>5</v>
      </c>
      <c r="G38" s="22">
        <v>4</v>
      </c>
      <c r="H38" s="22"/>
      <c r="I38" s="22">
        <v>5</v>
      </c>
      <c r="J38" s="22"/>
      <c r="K38" s="22">
        <v>6</v>
      </c>
      <c r="L38" s="22"/>
      <c r="M38" s="22">
        <v>7</v>
      </c>
      <c r="N38" s="22">
        <v>11</v>
      </c>
      <c r="O38" s="78"/>
      <c r="P38" s="25">
        <f t="shared" si="1"/>
        <v>44</v>
      </c>
    </row>
    <row r="39" spans="1:16" s="12" customFormat="1" x14ac:dyDescent="0.25">
      <c r="A39" s="166" t="s">
        <v>187</v>
      </c>
      <c r="B39" s="167" t="s">
        <v>188</v>
      </c>
      <c r="C39" s="22">
        <v>5</v>
      </c>
      <c r="D39" s="22">
        <v>4</v>
      </c>
      <c r="E39" s="77">
        <v>5</v>
      </c>
      <c r="F39" s="22">
        <v>3</v>
      </c>
      <c r="G39" s="22"/>
      <c r="H39" s="22"/>
      <c r="I39" s="22">
        <v>5</v>
      </c>
      <c r="J39" s="22">
        <v>7</v>
      </c>
      <c r="K39" s="22">
        <v>8</v>
      </c>
      <c r="L39" s="22">
        <v>8</v>
      </c>
      <c r="M39" s="22"/>
      <c r="N39" s="22">
        <v>13</v>
      </c>
      <c r="O39" s="78"/>
      <c r="P39" s="25">
        <f t="shared" si="1"/>
        <v>58</v>
      </c>
    </row>
    <row r="40" spans="1:16" s="12" customFormat="1" x14ac:dyDescent="0.25">
      <c r="A40" s="166" t="s">
        <v>189</v>
      </c>
      <c r="B40" s="167" t="s">
        <v>190</v>
      </c>
      <c r="C40" s="22"/>
      <c r="D40" s="22">
        <v>4</v>
      </c>
      <c r="E40" s="77">
        <v>5</v>
      </c>
      <c r="F40" s="22">
        <v>5</v>
      </c>
      <c r="G40" s="22">
        <v>4</v>
      </c>
      <c r="H40" s="22"/>
      <c r="I40" s="22">
        <v>5</v>
      </c>
      <c r="J40" s="22"/>
      <c r="K40" s="22"/>
      <c r="L40" s="22">
        <v>9</v>
      </c>
      <c r="M40" s="22">
        <v>10</v>
      </c>
      <c r="N40" s="22">
        <v>13</v>
      </c>
      <c r="O40" s="78"/>
      <c r="P40" s="25">
        <f t="shared" si="1"/>
        <v>55</v>
      </c>
    </row>
    <row r="41" spans="1:16" s="12" customFormat="1" x14ac:dyDescent="0.25">
      <c r="A41" s="166" t="s">
        <v>191</v>
      </c>
      <c r="B41" s="167" t="s">
        <v>192</v>
      </c>
      <c r="C41" s="77">
        <v>5</v>
      </c>
      <c r="D41" s="22">
        <v>5</v>
      </c>
      <c r="E41" s="22">
        <v>4</v>
      </c>
      <c r="F41" s="22"/>
      <c r="G41" s="22">
        <v>4</v>
      </c>
      <c r="H41" s="22">
        <v>3</v>
      </c>
      <c r="I41" s="22"/>
      <c r="J41" s="22"/>
      <c r="K41" s="22"/>
      <c r="L41" s="22"/>
      <c r="M41" s="22"/>
      <c r="N41" s="22"/>
      <c r="O41" s="78"/>
      <c r="P41" s="25">
        <f t="shared" si="1"/>
        <v>21</v>
      </c>
    </row>
    <row r="42" spans="1:16" s="12" customFormat="1" x14ac:dyDescent="0.25">
      <c r="A42" s="166" t="s">
        <v>203</v>
      </c>
      <c r="B42" s="167" t="s">
        <v>204</v>
      </c>
      <c r="C42" s="22">
        <v>5</v>
      </c>
      <c r="D42" s="22">
        <v>3</v>
      </c>
      <c r="E42" s="22">
        <v>2</v>
      </c>
      <c r="F42" s="22">
        <v>1</v>
      </c>
      <c r="G42" s="22">
        <v>5</v>
      </c>
      <c r="H42" s="22">
        <v>3</v>
      </c>
      <c r="I42" s="22"/>
      <c r="J42" s="22">
        <v>8</v>
      </c>
      <c r="K42" s="22"/>
      <c r="L42" s="22">
        <v>8</v>
      </c>
      <c r="M42" s="22">
        <v>9</v>
      </c>
      <c r="N42" s="22">
        <v>12</v>
      </c>
      <c r="O42" s="78"/>
      <c r="P42" s="25">
        <f t="shared" si="1"/>
        <v>56</v>
      </c>
    </row>
    <row r="43" spans="1:16" s="12" customFormat="1" x14ac:dyDescent="0.25">
      <c r="A43" s="166" t="s">
        <v>207</v>
      </c>
      <c r="B43" s="167" t="s">
        <v>208</v>
      </c>
      <c r="C43" s="77">
        <v>3</v>
      </c>
      <c r="D43" s="22"/>
      <c r="E43" s="22"/>
      <c r="F43" s="22"/>
      <c r="G43" s="22">
        <v>1</v>
      </c>
      <c r="H43" s="22"/>
      <c r="I43" s="22"/>
      <c r="J43" s="22"/>
      <c r="K43" s="22">
        <v>9</v>
      </c>
      <c r="L43" s="22">
        <v>8</v>
      </c>
      <c r="M43" s="22">
        <v>8</v>
      </c>
      <c r="N43" s="22">
        <v>12</v>
      </c>
      <c r="O43" s="78"/>
      <c r="P43" s="25">
        <f t="shared" si="1"/>
        <v>41</v>
      </c>
    </row>
    <row r="44" spans="1:16" s="12" customFormat="1" x14ac:dyDescent="0.25">
      <c r="A44" s="166" t="s">
        <v>211</v>
      </c>
      <c r="B44" s="167" t="s">
        <v>212</v>
      </c>
      <c r="C44" s="22">
        <v>4</v>
      </c>
      <c r="D44" s="22"/>
      <c r="E44" s="77">
        <v>4</v>
      </c>
      <c r="F44" s="22"/>
      <c r="G44" s="22">
        <v>4</v>
      </c>
      <c r="H44" s="22">
        <v>4</v>
      </c>
      <c r="I44" s="22">
        <v>2</v>
      </c>
      <c r="J44" s="22"/>
      <c r="K44" s="22">
        <v>6</v>
      </c>
      <c r="L44" s="22"/>
      <c r="M44" s="22">
        <v>7</v>
      </c>
      <c r="N44" s="22">
        <v>11</v>
      </c>
      <c r="O44" s="78"/>
      <c r="P44" s="25">
        <f t="shared" si="1"/>
        <v>42</v>
      </c>
    </row>
    <row r="45" spans="1:16" s="12" customFormat="1" x14ac:dyDescent="0.25">
      <c r="A45" s="166" t="s">
        <v>217</v>
      </c>
      <c r="B45" s="167" t="s">
        <v>218</v>
      </c>
      <c r="C45" s="22">
        <v>4</v>
      </c>
      <c r="D45" s="22">
        <v>4</v>
      </c>
      <c r="E45" s="77">
        <v>5</v>
      </c>
      <c r="F45" s="22"/>
      <c r="G45" s="22">
        <v>5</v>
      </c>
      <c r="H45" s="22"/>
      <c r="I45" s="22">
        <v>4</v>
      </c>
      <c r="J45" s="22">
        <v>7</v>
      </c>
      <c r="K45" s="22">
        <v>8</v>
      </c>
      <c r="L45" s="22">
        <v>8</v>
      </c>
      <c r="M45" s="22"/>
      <c r="N45" s="22">
        <v>13</v>
      </c>
      <c r="O45" s="78"/>
      <c r="P45" s="25">
        <f t="shared" si="1"/>
        <v>58</v>
      </c>
    </row>
    <row r="46" spans="1:16" s="12" customFormat="1" x14ac:dyDescent="0.25">
      <c r="A46" s="166" t="s">
        <v>225</v>
      </c>
      <c r="B46" s="167" t="s">
        <v>226</v>
      </c>
      <c r="C46" s="22">
        <v>3</v>
      </c>
      <c r="D46" s="22">
        <v>5</v>
      </c>
      <c r="E46" s="77">
        <v>5</v>
      </c>
      <c r="F46" s="22"/>
      <c r="G46" s="22">
        <v>4</v>
      </c>
      <c r="H46" s="22"/>
      <c r="I46" s="22">
        <v>5</v>
      </c>
      <c r="J46" s="22"/>
      <c r="K46" s="22">
        <v>6</v>
      </c>
      <c r="L46" s="22"/>
      <c r="M46" s="22">
        <v>7</v>
      </c>
      <c r="N46" s="22">
        <v>11</v>
      </c>
      <c r="O46" s="78"/>
      <c r="P46" s="25">
        <f t="shared" si="1"/>
        <v>46</v>
      </c>
    </row>
    <row r="47" spans="1:16" s="12" customFormat="1" x14ac:dyDescent="0.25">
      <c r="A47" s="166" t="s">
        <v>243</v>
      </c>
      <c r="B47" s="167" t="s">
        <v>244</v>
      </c>
      <c r="C47" s="77">
        <v>5</v>
      </c>
      <c r="D47" s="22">
        <v>5</v>
      </c>
      <c r="E47" s="22">
        <v>4</v>
      </c>
      <c r="F47" s="22"/>
      <c r="G47" s="22">
        <v>4</v>
      </c>
      <c r="H47" s="22">
        <v>3</v>
      </c>
      <c r="I47" s="22"/>
      <c r="J47" s="22">
        <v>7</v>
      </c>
      <c r="K47" s="22">
        <v>8</v>
      </c>
      <c r="L47" s="22">
        <v>8</v>
      </c>
      <c r="M47" s="22"/>
      <c r="N47" s="22">
        <v>13</v>
      </c>
      <c r="O47" s="78"/>
      <c r="P47" s="25">
        <f t="shared" si="1"/>
        <v>57</v>
      </c>
    </row>
    <row r="48" spans="1:16" s="12" customFormat="1" x14ac:dyDescent="0.25">
      <c r="A48" s="166" t="s">
        <v>245</v>
      </c>
      <c r="B48" s="167" t="s">
        <v>246</v>
      </c>
      <c r="C48" s="77">
        <v>1</v>
      </c>
      <c r="D48" s="22"/>
      <c r="E48" s="22">
        <v>3</v>
      </c>
      <c r="F48" s="22">
        <v>4</v>
      </c>
      <c r="G48" s="22">
        <v>4</v>
      </c>
      <c r="H48" s="22"/>
      <c r="I48" s="22"/>
      <c r="J48" s="22">
        <v>8</v>
      </c>
      <c r="K48" s="22"/>
      <c r="L48" s="22">
        <v>8</v>
      </c>
      <c r="M48" s="22">
        <v>9</v>
      </c>
      <c r="N48" s="22">
        <v>12</v>
      </c>
      <c r="O48" s="78"/>
      <c r="P48" s="25">
        <f t="shared" si="1"/>
        <v>49</v>
      </c>
    </row>
    <row r="49" spans="1:16" s="12" customFormat="1" x14ac:dyDescent="0.25">
      <c r="A49" s="166" t="s">
        <v>247</v>
      </c>
      <c r="B49" s="167" t="s">
        <v>248</v>
      </c>
      <c r="C49" s="22">
        <v>1</v>
      </c>
      <c r="D49" s="22"/>
      <c r="E49" s="77">
        <v>5</v>
      </c>
      <c r="F49" s="22"/>
      <c r="G49" s="22">
        <v>3</v>
      </c>
      <c r="H49" s="22">
        <v>4</v>
      </c>
      <c r="I49" s="22">
        <v>4</v>
      </c>
      <c r="J49" s="22"/>
      <c r="K49" s="22">
        <v>9</v>
      </c>
      <c r="L49" s="22">
        <v>8</v>
      </c>
      <c r="M49" s="22">
        <v>8</v>
      </c>
      <c r="N49" s="22">
        <v>12</v>
      </c>
      <c r="O49" s="78"/>
      <c r="P49" s="25">
        <f t="shared" si="1"/>
        <v>54</v>
      </c>
    </row>
    <row r="50" spans="1:16" s="12" customFormat="1" x14ac:dyDescent="0.25">
      <c r="A50" s="166" t="s">
        <v>249</v>
      </c>
      <c r="B50" s="167" t="s">
        <v>250</v>
      </c>
      <c r="C50" s="22">
        <v>1</v>
      </c>
      <c r="D50" s="22"/>
      <c r="E50" s="77">
        <v>5</v>
      </c>
      <c r="F50" s="22">
        <v>5</v>
      </c>
      <c r="G50" s="22">
        <v>4</v>
      </c>
      <c r="H50" s="22"/>
      <c r="I50" s="22">
        <v>5</v>
      </c>
      <c r="J50" s="22"/>
      <c r="K50" s="22">
        <v>6</v>
      </c>
      <c r="L50" s="22"/>
      <c r="M50" s="22">
        <v>7</v>
      </c>
      <c r="N50" s="22">
        <v>11</v>
      </c>
      <c r="O50" s="78"/>
      <c r="P50" s="25">
        <f t="shared" si="1"/>
        <v>44</v>
      </c>
    </row>
    <row r="51" spans="1:16" s="12" customFormat="1" x14ac:dyDescent="0.25">
      <c r="A51" s="166" t="s">
        <v>257</v>
      </c>
      <c r="B51" s="167" t="s">
        <v>258</v>
      </c>
      <c r="C51" s="22">
        <v>5</v>
      </c>
      <c r="D51" s="22">
        <v>4</v>
      </c>
      <c r="E51" s="77">
        <v>5</v>
      </c>
      <c r="F51" s="22">
        <v>3</v>
      </c>
      <c r="G51" s="22"/>
      <c r="H51" s="22"/>
      <c r="I51" s="22">
        <v>5</v>
      </c>
      <c r="J51" s="22">
        <v>7</v>
      </c>
      <c r="K51" s="22">
        <v>8</v>
      </c>
      <c r="L51" s="22">
        <v>8</v>
      </c>
      <c r="M51" s="22"/>
      <c r="N51" s="22">
        <v>13</v>
      </c>
      <c r="O51" s="78"/>
      <c r="P51" s="25">
        <f t="shared" si="1"/>
        <v>58</v>
      </c>
    </row>
    <row r="52" spans="1:16" s="12" customFormat="1" x14ac:dyDescent="0.25">
      <c r="A52" s="166" t="s">
        <v>261</v>
      </c>
      <c r="B52" s="167" t="s">
        <v>262</v>
      </c>
      <c r="C52" s="22"/>
      <c r="D52" s="22">
        <v>4</v>
      </c>
      <c r="E52" s="77">
        <v>5</v>
      </c>
      <c r="F52" s="22">
        <v>5</v>
      </c>
      <c r="G52" s="22">
        <v>4</v>
      </c>
      <c r="H52" s="22"/>
      <c r="I52" s="22">
        <v>5</v>
      </c>
      <c r="J52" s="22"/>
      <c r="K52" s="22"/>
      <c r="L52" s="22">
        <v>9</v>
      </c>
      <c r="M52" s="22">
        <v>10</v>
      </c>
      <c r="N52" s="22">
        <v>13</v>
      </c>
      <c r="O52" s="78"/>
      <c r="P52" s="25">
        <f t="shared" si="1"/>
        <v>55</v>
      </c>
    </row>
    <row r="53" spans="1:16" s="12" customFormat="1" x14ac:dyDescent="0.25">
      <c r="A53" s="166" t="s">
        <v>263</v>
      </c>
      <c r="B53" s="167" t="s">
        <v>264</v>
      </c>
      <c r="C53" s="22">
        <v>3</v>
      </c>
      <c r="D53" s="22">
        <v>5</v>
      </c>
      <c r="E53" s="77">
        <v>5</v>
      </c>
      <c r="F53" s="22"/>
      <c r="G53" s="22">
        <v>4</v>
      </c>
      <c r="H53" s="22"/>
      <c r="I53" s="22">
        <v>5</v>
      </c>
      <c r="J53" s="22"/>
      <c r="K53" s="22">
        <v>6</v>
      </c>
      <c r="L53" s="22"/>
      <c r="M53" s="22">
        <v>7</v>
      </c>
      <c r="N53" s="22">
        <v>11</v>
      </c>
      <c r="O53" s="78"/>
      <c r="P53" s="25">
        <f t="shared" si="1"/>
        <v>46</v>
      </c>
    </row>
    <row r="54" spans="1:16" s="12" customFormat="1" x14ac:dyDescent="0.25">
      <c r="A54" s="166" t="s">
        <v>265</v>
      </c>
      <c r="B54" s="167" t="s">
        <v>266</v>
      </c>
      <c r="C54" s="77">
        <v>5</v>
      </c>
      <c r="D54" s="22">
        <v>5</v>
      </c>
      <c r="E54" s="22">
        <v>4</v>
      </c>
      <c r="F54" s="22"/>
      <c r="G54" s="22">
        <v>4</v>
      </c>
      <c r="H54" s="22">
        <v>3</v>
      </c>
      <c r="I54" s="22"/>
      <c r="J54" s="22">
        <v>7</v>
      </c>
      <c r="K54" s="22">
        <v>8</v>
      </c>
      <c r="L54" s="22">
        <v>8</v>
      </c>
      <c r="M54" s="22"/>
      <c r="N54" s="22">
        <v>13</v>
      </c>
      <c r="O54" s="78"/>
      <c r="P54" s="25">
        <f t="shared" si="1"/>
        <v>57</v>
      </c>
    </row>
    <row r="55" spans="1:16" s="12" customFormat="1" x14ac:dyDescent="0.25">
      <c r="A55" s="166" t="s">
        <v>267</v>
      </c>
      <c r="B55" s="167" t="s">
        <v>268</v>
      </c>
      <c r="C55" s="77">
        <v>1</v>
      </c>
      <c r="D55" s="22"/>
      <c r="E55" s="22">
        <v>3</v>
      </c>
      <c r="F55" s="22">
        <v>4</v>
      </c>
      <c r="G55" s="22">
        <v>4</v>
      </c>
      <c r="H55" s="22"/>
      <c r="I55" s="22"/>
      <c r="J55" s="22">
        <v>8</v>
      </c>
      <c r="K55" s="22"/>
      <c r="L55" s="22">
        <v>8</v>
      </c>
      <c r="M55" s="22">
        <v>9</v>
      </c>
      <c r="N55" s="22">
        <v>12</v>
      </c>
      <c r="O55" s="78"/>
      <c r="P55" s="25">
        <f t="shared" si="1"/>
        <v>49</v>
      </c>
    </row>
    <row r="56" spans="1:16" s="12" customFormat="1" x14ac:dyDescent="0.25">
      <c r="A56" s="166" t="s">
        <v>271</v>
      </c>
      <c r="B56" s="167" t="s">
        <v>272</v>
      </c>
      <c r="C56" s="22">
        <v>1</v>
      </c>
      <c r="D56" s="22"/>
      <c r="E56" s="77">
        <v>5</v>
      </c>
      <c r="F56" s="22"/>
      <c r="G56" s="22">
        <v>3</v>
      </c>
      <c r="H56" s="22">
        <v>4</v>
      </c>
      <c r="I56" s="22">
        <v>4</v>
      </c>
      <c r="J56" s="22"/>
      <c r="K56" s="22">
        <v>9</v>
      </c>
      <c r="L56" s="22">
        <v>8</v>
      </c>
      <c r="M56" s="22">
        <v>8</v>
      </c>
      <c r="N56" s="22">
        <v>12</v>
      </c>
      <c r="O56" s="78"/>
      <c r="P56" s="25">
        <f t="shared" si="1"/>
        <v>54</v>
      </c>
    </row>
    <row r="57" spans="1:16" s="12" customFormat="1" x14ac:dyDescent="0.25">
      <c r="A57" s="166" t="s">
        <v>273</v>
      </c>
      <c r="B57" s="167" t="s">
        <v>274</v>
      </c>
      <c r="C57" s="22">
        <v>1</v>
      </c>
      <c r="D57" s="22"/>
      <c r="E57" s="77">
        <v>5</v>
      </c>
      <c r="F57" s="22">
        <v>5</v>
      </c>
      <c r="G57" s="22">
        <v>4</v>
      </c>
      <c r="H57" s="22"/>
      <c r="I57" s="22">
        <v>5</v>
      </c>
      <c r="J57" s="22"/>
      <c r="K57" s="22">
        <v>6</v>
      </c>
      <c r="L57" s="22"/>
      <c r="M57" s="22">
        <v>7</v>
      </c>
      <c r="N57" s="22">
        <v>11</v>
      </c>
      <c r="O57" s="78"/>
      <c r="P57" s="25">
        <f t="shared" si="1"/>
        <v>44</v>
      </c>
    </row>
    <row r="58" spans="1:16" s="12" customFormat="1" x14ac:dyDescent="0.25">
      <c r="A58" s="166" t="s">
        <v>277</v>
      </c>
      <c r="B58" s="167" t="s">
        <v>278</v>
      </c>
      <c r="C58" s="22">
        <v>5</v>
      </c>
      <c r="D58" s="22">
        <v>4</v>
      </c>
      <c r="E58" s="77">
        <v>5</v>
      </c>
      <c r="F58" s="22">
        <v>3</v>
      </c>
      <c r="G58" s="22"/>
      <c r="H58" s="22"/>
      <c r="I58" s="22">
        <v>5</v>
      </c>
      <c r="J58" s="22">
        <v>7</v>
      </c>
      <c r="K58" s="22">
        <v>8</v>
      </c>
      <c r="L58" s="22">
        <v>8</v>
      </c>
      <c r="M58" s="22"/>
      <c r="N58" s="22">
        <v>13</v>
      </c>
      <c r="O58" s="78"/>
      <c r="P58" s="25">
        <f t="shared" si="1"/>
        <v>58</v>
      </c>
    </row>
    <row r="59" spans="1:16" s="12" customFormat="1" x14ac:dyDescent="0.25">
      <c r="A59" s="166" t="s">
        <v>283</v>
      </c>
      <c r="B59" s="167" t="s">
        <v>284</v>
      </c>
      <c r="C59" s="22"/>
      <c r="D59" s="22">
        <v>4</v>
      </c>
      <c r="E59" s="77">
        <v>5</v>
      </c>
      <c r="F59" s="22">
        <v>5</v>
      </c>
      <c r="G59" s="22">
        <v>4</v>
      </c>
      <c r="H59" s="22"/>
      <c r="I59" s="22">
        <v>5</v>
      </c>
      <c r="J59" s="22"/>
      <c r="K59" s="22"/>
      <c r="L59" s="22">
        <v>9</v>
      </c>
      <c r="M59" s="22">
        <v>10</v>
      </c>
      <c r="N59" s="22">
        <v>13</v>
      </c>
      <c r="O59" s="78"/>
      <c r="P59" s="25">
        <f t="shared" si="1"/>
        <v>55</v>
      </c>
    </row>
    <row r="60" spans="1:16" s="12" customFormat="1" x14ac:dyDescent="0.25">
      <c r="A60" s="166" t="s">
        <v>287</v>
      </c>
      <c r="B60" s="167" t="s">
        <v>288</v>
      </c>
      <c r="C60" s="77">
        <v>5</v>
      </c>
      <c r="D60" s="22">
        <v>5</v>
      </c>
      <c r="E60" s="22">
        <v>4</v>
      </c>
      <c r="F60" s="22"/>
      <c r="G60" s="22">
        <v>4</v>
      </c>
      <c r="H60" s="22">
        <v>3</v>
      </c>
      <c r="I60" s="22"/>
      <c r="J60" s="22"/>
      <c r="K60" s="22"/>
      <c r="L60" s="22"/>
      <c r="M60" s="22"/>
      <c r="N60" s="22"/>
      <c r="O60" s="78"/>
      <c r="P60" s="25">
        <f t="shared" si="1"/>
        <v>21</v>
      </c>
    </row>
    <row r="61" spans="1:16" s="12" customFormat="1" x14ac:dyDescent="0.25">
      <c r="A61" s="166" t="s">
        <v>289</v>
      </c>
      <c r="B61" s="167" t="s">
        <v>290</v>
      </c>
      <c r="C61" s="22">
        <v>4</v>
      </c>
      <c r="D61" s="22"/>
      <c r="E61" s="77">
        <v>4</v>
      </c>
      <c r="F61" s="22"/>
      <c r="G61" s="22">
        <v>4</v>
      </c>
      <c r="H61" s="22">
        <v>4</v>
      </c>
      <c r="I61" s="22">
        <v>2</v>
      </c>
      <c r="J61" s="22"/>
      <c r="K61" s="22">
        <v>6</v>
      </c>
      <c r="L61" s="22"/>
      <c r="M61" s="22">
        <v>7</v>
      </c>
      <c r="N61" s="22">
        <v>11</v>
      </c>
      <c r="O61" s="78"/>
      <c r="P61" s="25">
        <f t="shared" si="1"/>
        <v>42</v>
      </c>
    </row>
    <row r="62" spans="1:16" s="12" customFormat="1" x14ac:dyDescent="0.25">
      <c r="A62" s="166" t="s">
        <v>291</v>
      </c>
      <c r="B62" s="167" t="s">
        <v>292</v>
      </c>
      <c r="C62" s="22">
        <v>4</v>
      </c>
      <c r="D62" s="22">
        <v>4</v>
      </c>
      <c r="E62" s="77">
        <v>5</v>
      </c>
      <c r="F62" s="22"/>
      <c r="G62" s="22">
        <v>5</v>
      </c>
      <c r="H62" s="22"/>
      <c r="I62" s="22">
        <v>4</v>
      </c>
      <c r="J62" s="22">
        <v>7</v>
      </c>
      <c r="K62" s="22">
        <v>8</v>
      </c>
      <c r="L62" s="22">
        <v>8</v>
      </c>
      <c r="M62" s="22"/>
      <c r="N62" s="22">
        <v>13</v>
      </c>
      <c r="O62" s="78"/>
      <c r="P62" s="25">
        <f t="shared" si="1"/>
        <v>58</v>
      </c>
    </row>
    <row r="63" spans="1:16" s="12" customFormat="1" x14ac:dyDescent="0.25">
      <c r="A63" s="166" t="s">
        <v>295</v>
      </c>
      <c r="B63" s="167" t="s">
        <v>296</v>
      </c>
      <c r="C63" s="22">
        <v>3</v>
      </c>
      <c r="D63" s="22">
        <v>5</v>
      </c>
      <c r="E63" s="77">
        <v>5</v>
      </c>
      <c r="F63" s="22"/>
      <c r="G63" s="22">
        <v>4</v>
      </c>
      <c r="H63" s="22"/>
      <c r="I63" s="22">
        <v>5</v>
      </c>
      <c r="J63" s="22"/>
      <c r="K63" s="22">
        <v>6</v>
      </c>
      <c r="L63" s="22"/>
      <c r="M63" s="22">
        <v>7</v>
      </c>
      <c r="N63" s="22">
        <v>11</v>
      </c>
      <c r="O63" s="78"/>
      <c r="P63" s="25">
        <f t="shared" si="1"/>
        <v>46</v>
      </c>
    </row>
    <row r="64" spans="1:16" s="12" customFormat="1" x14ac:dyDescent="0.25">
      <c r="A64" s="166" t="s">
        <v>299</v>
      </c>
      <c r="B64" s="167" t="s">
        <v>300</v>
      </c>
      <c r="C64" s="77">
        <v>5</v>
      </c>
      <c r="D64" s="22">
        <v>5</v>
      </c>
      <c r="E64" s="22">
        <v>4</v>
      </c>
      <c r="F64" s="22"/>
      <c r="G64" s="22">
        <v>4</v>
      </c>
      <c r="H64" s="22">
        <v>3</v>
      </c>
      <c r="I64" s="22"/>
      <c r="J64" s="22">
        <v>7</v>
      </c>
      <c r="K64" s="22">
        <v>8</v>
      </c>
      <c r="L64" s="22">
        <v>8</v>
      </c>
      <c r="M64" s="22"/>
      <c r="N64" s="22">
        <v>13</v>
      </c>
      <c r="O64" s="78"/>
      <c r="P64" s="25">
        <f t="shared" si="1"/>
        <v>57</v>
      </c>
    </row>
    <row r="65" spans="1:16" s="12" customFormat="1" x14ac:dyDescent="0.25">
      <c r="A65" s="166" t="s">
        <v>309</v>
      </c>
      <c r="B65" s="167" t="s">
        <v>310</v>
      </c>
      <c r="C65" s="77">
        <v>1</v>
      </c>
      <c r="D65" s="22"/>
      <c r="E65" s="22">
        <v>3</v>
      </c>
      <c r="F65" s="22">
        <v>4</v>
      </c>
      <c r="G65" s="22">
        <v>4</v>
      </c>
      <c r="H65" s="22"/>
      <c r="I65" s="22"/>
      <c r="J65" s="22">
        <v>8</v>
      </c>
      <c r="K65" s="22"/>
      <c r="L65" s="22">
        <v>8</v>
      </c>
      <c r="M65" s="22">
        <v>9</v>
      </c>
      <c r="N65" s="22">
        <v>12</v>
      </c>
      <c r="O65" s="78"/>
      <c r="P65" s="25">
        <f t="shared" si="1"/>
        <v>49</v>
      </c>
    </row>
    <row r="66" spans="1:16" s="12" customFormat="1" x14ac:dyDescent="0.25">
      <c r="A66" s="166" t="s">
        <v>317</v>
      </c>
      <c r="B66" s="167" t="s">
        <v>318</v>
      </c>
      <c r="C66" s="22">
        <v>1</v>
      </c>
      <c r="D66" s="22"/>
      <c r="E66" s="77">
        <v>5</v>
      </c>
      <c r="F66" s="22"/>
      <c r="G66" s="22">
        <v>3</v>
      </c>
      <c r="H66" s="22">
        <v>4</v>
      </c>
      <c r="I66" s="22">
        <v>4</v>
      </c>
      <c r="J66" s="22"/>
      <c r="K66" s="22">
        <v>9</v>
      </c>
      <c r="L66" s="22">
        <v>8</v>
      </c>
      <c r="M66" s="22">
        <v>8</v>
      </c>
      <c r="N66" s="22">
        <v>12</v>
      </c>
      <c r="O66" s="78"/>
      <c r="P66" s="25">
        <f t="shared" si="1"/>
        <v>54</v>
      </c>
    </row>
    <row r="67" spans="1:16" s="12" customFormat="1" x14ac:dyDescent="0.25">
      <c r="A67" s="166" t="s">
        <v>319</v>
      </c>
      <c r="B67" s="167" t="s">
        <v>320</v>
      </c>
      <c r="C67" s="22">
        <v>1</v>
      </c>
      <c r="D67" s="22"/>
      <c r="E67" s="77">
        <v>5</v>
      </c>
      <c r="F67" s="22">
        <v>5</v>
      </c>
      <c r="G67" s="22">
        <v>4</v>
      </c>
      <c r="H67" s="22"/>
      <c r="I67" s="22">
        <v>5</v>
      </c>
      <c r="J67" s="22"/>
      <c r="K67" s="22">
        <v>6</v>
      </c>
      <c r="L67" s="22"/>
      <c r="M67" s="22">
        <v>7</v>
      </c>
      <c r="N67" s="22">
        <v>11</v>
      </c>
      <c r="O67" s="78"/>
      <c r="P67" s="25">
        <f t="shared" si="1"/>
        <v>44</v>
      </c>
    </row>
    <row r="68" spans="1:16" s="12" customFormat="1" x14ac:dyDescent="0.25">
      <c r="A68" s="166" t="s">
        <v>323</v>
      </c>
      <c r="B68" s="167" t="s">
        <v>324</v>
      </c>
      <c r="C68" s="22">
        <v>5</v>
      </c>
      <c r="D68" s="22">
        <v>4</v>
      </c>
      <c r="E68" s="77">
        <v>5</v>
      </c>
      <c r="F68" s="22">
        <v>3</v>
      </c>
      <c r="G68" s="22"/>
      <c r="H68" s="22"/>
      <c r="I68" s="22">
        <v>5</v>
      </c>
      <c r="J68" s="22">
        <v>7</v>
      </c>
      <c r="K68" s="22">
        <v>8</v>
      </c>
      <c r="L68" s="22">
        <v>8</v>
      </c>
      <c r="M68" s="22"/>
      <c r="N68" s="22">
        <v>13</v>
      </c>
      <c r="O68" s="78"/>
      <c r="P68" s="25">
        <f t="shared" si="1"/>
        <v>58</v>
      </c>
    </row>
    <row r="69" spans="1:16" s="12" customFormat="1" x14ac:dyDescent="0.25">
      <c r="A69" s="166" t="s">
        <v>325</v>
      </c>
      <c r="B69" s="167" t="s">
        <v>326</v>
      </c>
      <c r="C69" s="22"/>
      <c r="D69" s="22">
        <v>4</v>
      </c>
      <c r="E69" s="77">
        <v>5</v>
      </c>
      <c r="F69" s="22">
        <v>5</v>
      </c>
      <c r="G69" s="22">
        <v>4</v>
      </c>
      <c r="H69" s="22"/>
      <c r="I69" s="22">
        <v>5</v>
      </c>
      <c r="J69" s="22"/>
      <c r="K69" s="22"/>
      <c r="L69" s="22">
        <v>9</v>
      </c>
      <c r="M69" s="22">
        <v>10</v>
      </c>
      <c r="N69" s="22">
        <v>13</v>
      </c>
      <c r="O69" s="78"/>
      <c r="P69" s="25">
        <f t="shared" si="1"/>
        <v>55</v>
      </c>
    </row>
    <row r="70" spans="1:16" s="12" customFormat="1" x14ac:dyDescent="0.25">
      <c r="A70" s="166" t="s">
        <v>329</v>
      </c>
      <c r="B70" s="167" t="s">
        <v>330</v>
      </c>
      <c r="C70" s="22">
        <v>3</v>
      </c>
      <c r="D70" s="22">
        <v>5</v>
      </c>
      <c r="E70" s="77">
        <v>5</v>
      </c>
      <c r="F70" s="22"/>
      <c r="G70" s="22">
        <v>4</v>
      </c>
      <c r="H70" s="22"/>
      <c r="I70" s="22">
        <v>5</v>
      </c>
      <c r="J70" s="22"/>
      <c r="K70" s="22">
        <v>6</v>
      </c>
      <c r="L70" s="22"/>
      <c r="M70" s="22">
        <v>7</v>
      </c>
      <c r="N70" s="22">
        <v>11</v>
      </c>
      <c r="O70" s="78"/>
      <c r="P70" s="25">
        <f t="shared" si="1"/>
        <v>46</v>
      </c>
    </row>
    <row r="71" spans="1:16" s="12" customFormat="1" x14ac:dyDescent="0.25">
      <c r="A71" s="166" t="s">
        <v>335</v>
      </c>
      <c r="B71" s="167" t="s">
        <v>336</v>
      </c>
      <c r="C71" s="77">
        <v>5</v>
      </c>
      <c r="D71" s="22">
        <v>5</v>
      </c>
      <c r="E71" s="22">
        <v>4</v>
      </c>
      <c r="F71" s="22"/>
      <c r="G71" s="22">
        <v>4</v>
      </c>
      <c r="H71" s="22">
        <v>3</v>
      </c>
      <c r="I71" s="22"/>
      <c r="J71" s="22">
        <v>7</v>
      </c>
      <c r="K71" s="22">
        <v>8</v>
      </c>
      <c r="L71" s="22">
        <v>8</v>
      </c>
      <c r="M71" s="22"/>
      <c r="N71" s="22">
        <v>13</v>
      </c>
      <c r="O71" s="78"/>
      <c r="P71" s="25">
        <f t="shared" si="1"/>
        <v>57</v>
      </c>
    </row>
    <row r="72" spans="1:16" s="12" customFormat="1" x14ac:dyDescent="0.25">
      <c r="A72" s="166" t="s">
        <v>337</v>
      </c>
      <c r="B72" s="167" t="s">
        <v>338</v>
      </c>
      <c r="C72" s="77">
        <v>1</v>
      </c>
      <c r="D72" s="22"/>
      <c r="E72" s="22">
        <v>3</v>
      </c>
      <c r="F72" s="22">
        <v>4</v>
      </c>
      <c r="G72" s="22">
        <v>4</v>
      </c>
      <c r="H72" s="22"/>
      <c r="I72" s="22"/>
      <c r="J72" s="22">
        <v>8</v>
      </c>
      <c r="K72" s="22"/>
      <c r="L72" s="22">
        <v>8</v>
      </c>
      <c r="M72" s="22">
        <v>9</v>
      </c>
      <c r="N72" s="22">
        <v>12</v>
      </c>
      <c r="O72" s="78"/>
      <c r="P72" s="25">
        <f t="shared" si="1"/>
        <v>49</v>
      </c>
    </row>
    <row r="73" spans="1:16" s="12" customFormat="1" x14ac:dyDescent="0.25">
      <c r="A73" s="166" t="s">
        <v>343</v>
      </c>
      <c r="B73" s="167" t="s">
        <v>344</v>
      </c>
      <c r="C73" s="22">
        <v>1</v>
      </c>
      <c r="D73" s="22"/>
      <c r="E73" s="77">
        <v>5</v>
      </c>
      <c r="F73" s="22"/>
      <c r="G73" s="22">
        <v>3</v>
      </c>
      <c r="H73" s="22">
        <v>4</v>
      </c>
      <c r="I73" s="22">
        <v>4</v>
      </c>
      <c r="J73" s="22"/>
      <c r="K73" s="22">
        <v>9</v>
      </c>
      <c r="L73" s="22">
        <v>8</v>
      </c>
      <c r="M73" s="22">
        <v>8</v>
      </c>
      <c r="N73" s="22">
        <v>12</v>
      </c>
      <c r="O73" s="78"/>
      <c r="P73" s="25">
        <f t="shared" si="1"/>
        <v>54</v>
      </c>
    </row>
    <row r="74" spans="1:16" s="12" customFormat="1" x14ac:dyDescent="0.25">
      <c r="A74" s="166" t="s">
        <v>351</v>
      </c>
      <c r="B74" s="167" t="s">
        <v>352</v>
      </c>
      <c r="C74" s="22">
        <v>1</v>
      </c>
      <c r="D74" s="22"/>
      <c r="E74" s="77">
        <v>5</v>
      </c>
      <c r="F74" s="22">
        <v>5</v>
      </c>
      <c r="G74" s="22">
        <v>4</v>
      </c>
      <c r="H74" s="22"/>
      <c r="I74" s="22">
        <v>5</v>
      </c>
      <c r="J74" s="22"/>
      <c r="K74" s="22">
        <v>6</v>
      </c>
      <c r="L74" s="22"/>
      <c r="M74" s="22">
        <v>7</v>
      </c>
      <c r="N74" s="22">
        <v>11</v>
      </c>
      <c r="O74" s="78"/>
      <c r="P74" s="25">
        <f t="shared" si="1"/>
        <v>44</v>
      </c>
    </row>
    <row r="75" spans="1:16" s="12" customFormat="1" x14ac:dyDescent="0.25">
      <c r="A75" s="166" t="s">
        <v>369</v>
      </c>
      <c r="B75" s="167" t="s">
        <v>370</v>
      </c>
      <c r="C75" s="22">
        <v>5</v>
      </c>
      <c r="D75" s="22">
        <v>4</v>
      </c>
      <c r="E75" s="77">
        <v>5</v>
      </c>
      <c r="F75" s="22">
        <v>3</v>
      </c>
      <c r="G75" s="22"/>
      <c r="H75" s="22"/>
      <c r="I75" s="22">
        <v>5</v>
      </c>
      <c r="J75" s="22">
        <v>7</v>
      </c>
      <c r="K75" s="22">
        <v>8</v>
      </c>
      <c r="L75" s="22">
        <v>8</v>
      </c>
      <c r="M75" s="22"/>
      <c r="N75" s="22">
        <v>13</v>
      </c>
      <c r="O75" s="78"/>
      <c r="P75" s="25">
        <f t="shared" si="1"/>
        <v>58</v>
      </c>
    </row>
    <row r="76" spans="1:16" s="12" customFormat="1" x14ac:dyDescent="0.25">
      <c r="A76" s="166" t="s">
        <v>385</v>
      </c>
      <c r="B76" s="167" t="s">
        <v>386</v>
      </c>
      <c r="C76" s="22"/>
      <c r="D76" s="22">
        <v>4</v>
      </c>
      <c r="E76" s="77">
        <v>5</v>
      </c>
      <c r="F76" s="22">
        <v>5</v>
      </c>
      <c r="G76" s="22">
        <v>4</v>
      </c>
      <c r="H76" s="22"/>
      <c r="I76" s="22">
        <v>5</v>
      </c>
      <c r="J76" s="22"/>
      <c r="K76" s="22"/>
      <c r="L76" s="22">
        <v>9</v>
      </c>
      <c r="M76" s="22">
        <v>10</v>
      </c>
      <c r="N76" s="22">
        <v>13</v>
      </c>
      <c r="O76" s="78"/>
      <c r="P76" s="25">
        <f t="shared" si="1"/>
        <v>55</v>
      </c>
    </row>
    <row r="77" spans="1:16" s="12" customFormat="1" x14ac:dyDescent="0.25">
      <c r="A77" s="166" t="s">
        <v>387</v>
      </c>
      <c r="B77" s="167" t="s">
        <v>388</v>
      </c>
      <c r="C77" s="77">
        <v>5</v>
      </c>
      <c r="D77" s="22">
        <v>5</v>
      </c>
      <c r="E77" s="22">
        <v>4</v>
      </c>
      <c r="F77" s="22"/>
      <c r="G77" s="22">
        <v>4</v>
      </c>
      <c r="H77" s="22">
        <v>3</v>
      </c>
      <c r="I77" s="22"/>
      <c r="J77" s="22"/>
      <c r="K77" s="22"/>
      <c r="L77" s="22"/>
      <c r="M77" s="22"/>
      <c r="N77" s="22"/>
      <c r="O77" s="78"/>
      <c r="P77" s="25">
        <f t="shared" si="1"/>
        <v>21</v>
      </c>
    </row>
    <row r="78" spans="1:16" s="12" customFormat="1" x14ac:dyDescent="0.25">
      <c r="A78" s="166" t="s">
        <v>389</v>
      </c>
      <c r="B78" s="167" t="s">
        <v>390</v>
      </c>
      <c r="C78" s="22">
        <v>1</v>
      </c>
      <c r="D78" s="22"/>
      <c r="E78" s="77">
        <v>5</v>
      </c>
      <c r="F78" s="22">
        <v>5</v>
      </c>
      <c r="G78" s="22">
        <v>4</v>
      </c>
      <c r="H78" s="22"/>
      <c r="I78" s="22">
        <v>5</v>
      </c>
      <c r="J78" s="22"/>
      <c r="K78" s="22">
        <v>6</v>
      </c>
      <c r="L78" s="22"/>
      <c r="M78" s="22">
        <v>7</v>
      </c>
      <c r="N78" s="22">
        <v>11</v>
      </c>
      <c r="O78" s="78"/>
      <c r="P78" s="25">
        <f t="shared" si="1"/>
        <v>44</v>
      </c>
    </row>
    <row r="79" spans="1:16" s="12" customFormat="1" x14ac:dyDescent="0.25">
      <c r="A79" s="166" t="s">
        <v>391</v>
      </c>
      <c r="B79" s="167" t="s">
        <v>392</v>
      </c>
      <c r="C79" s="22">
        <v>5</v>
      </c>
      <c r="D79" s="22">
        <v>4</v>
      </c>
      <c r="E79" s="77">
        <v>5</v>
      </c>
      <c r="F79" s="22">
        <v>3</v>
      </c>
      <c r="G79" s="22"/>
      <c r="H79" s="22"/>
      <c r="I79" s="22">
        <v>5</v>
      </c>
      <c r="J79" s="22">
        <v>7</v>
      </c>
      <c r="K79" s="22">
        <v>8</v>
      </c>
      <c r="L79" s="22">
        <v>8</v>
      </c>
      <c r="M79" s="22"/>
      <c r="N79" s="22">
        <v>13</v>
      </c>
      <c r="O79" s="78"/>
      <c r="P79" s="25">
        <f t="shared" si="1"/>
        <v>58</v>
      </c>
    </row>
    <row r="80" spans="1:16" s="12" customFormat="1" x14ac:dyDescent="0.25">
      <c r="A80" s="166" t="s">
        <v>395</v>
      </c>
      <c r="B80" s="167" t="s">
        <v>396</v>
      </c>
      <c r="C80" s="22"/>
      <c r="D80" s="22">
        <v>4</v>
      </c>
      <c r="E80" s="77">
        <v>5</v>
      </c>
      <c r="F80" s="22">
        <v>5</v>
      </c>
      <c r="G80" s="22">
        <v>4</v>
      </c>
      <c r="H80" s="22"/>
      <c r="I80" s="22">
        <v>5</v>
      </c>
      <c r="J80" s="22"/>
      <c r="K80" s="22"/>
      <c r="L80" s="22">
        <v>9</v>
      </c>
      <c r="M80" s="22">
        <v>10</v>
      </c>
      <c r="N80" s="22">
        <v>13</v>
      </c>
      <c r="O80" s="78"/>
      <c r="P80" s="25">
        <f t="shared" si="1"/>
        <v>55</v>
      </c>
    </row>
    <row r="81" spans="1:16" s="12" customFormat="1" x14ac:dyDescent="0.25">
      <c r="A81" s="166" t="s">
        <v>397</v>
      </c>
      <c r="B81" s="167" t="s">
        <v>398</v>
      </c>
      <c r="C81" s="77">
        <v>5</v>
      </c>
      <c r="D81" s="22">
        <v>5</v>
      </c>
      <c r="E81" s="22">
        <v>4</v>
      </c>
      <c r="F81" s="22"/>
      <c r="G81" s="22">
        <v>4</v>
      </c>
      <c r="H81" s="22">
        <v>3</v>
      </c>
      <c r="I81" s="22"/>
      <c r="J81" s="22"/>
      <c r="K81" s="22"/>
      <c r="L81" s="22"/>
      <c r="M81" s="22"/>
      <c r="N81" s="22"/>
      <c r="O81" s="78"/>
      <c r="P81" s="25">
        <f t="shared" si="1"/>
        <v>21</v>
      </c>
    </row>
    <row r="82" spans="1:16" s="12" customFormat="1" x14ac:dyDescent="0.25">
      <c r="A82" s="166" t="s">
        <v>401</v>
      </c>
      <c r="B82" s="167" t="s">
        <v>402</v>
      </c>
      <c r="C82" s="22">
        <v>4</v>
      </c>
      <c r="D82" s="22"/>
      <c r="E82" s="77">
        <v>4</v>
      </c>
      <c r="F82" s="22"/>
      <c r="G82" s="22">
        <v>4</v>
      </c>
      <c r="H82" s="22">
        <v>4</v>
      </c>
      <c r="I82" s="22">
        <v>2</v>
      </c>
      <c r="J82" s="22"/>
      <c r="K82" s="22">
        <v>6</v>
      </c>
      <c r="L82" s="22"/>
      <c r="M82" s="22">
        <v>7</v>
      </c>
      <c r="N82" s="22">
        <v>11</v>
      </c>
      <c r="O82" s="78"/>
      <c r="P82" s="25">
        <f t="shared" si="1"/>
        <v>42</v>
      </c>
    </row>
    <row r="83" spans="1:16" s="12" customFormat="1" x14ac:dyDescent="0.25">
      <c r="A83" s="166" t="s">
        <v>413</v>
      </c>
      <c r="B83" s="167" t="s">
        <v>414</v>
      </c>
      <c r="C83" s="22">
        <v>4</v>
      </c>
      <c r="D83" s="22">
        <v>4</v>
      </c>
      <c r="E83" s="77">
        <v>5</v>
      </c>
      <c r="F83" s="22"/>
      <c r="G83" s="22">
        <v>5</v>
      </c>
      <c r="H83" s="22"/>
      <c r="I83" s="22">
        <v>4</v>
      </c>
      <c r="J83" s="22">
        <v>7</v>
      </c>
      <c r="K83" s="22">
        <v>8</v>
      </c>
      <c r="L83" s="22">
        <v>8</v>
      </c>
      <c r="M83" s="22"/>
      <c r="N83" s="22">
        <v>13</v>
      </c>
      <c r="O83" s="78"/>
      <c r="P83" s="25">
        <f t="shared" si="1"/>
        <v>58</v>
      </c>
    </row>
    <row r="84" spans="1:16" s="12" customFormat="1" x14ac:dyDescent="0.25">
      <c r="A84" s="166" t="s">
        <v>415</v>
      </c>
      <c r="B84" s="167" t="s">
        <v>416</v>
      </c>
      <c r="C84" s="22">
        <v>3</v>
      </c>
      <c r="D84" s="22">
        <v>5</v>
      </c>
      <c r="E84" s="77">
        <v>5</v>
      </c>
      <c r="F84" s="22"/>
      <c r="G84" s="22">
        <v>4</v>
      </c>
      <c r="H84" s="22"/>
      <c r="I84" s="22">
        <v>5</v>
      </c>
      <c r="J84" s="22"/>
      <c r="K84" s="22">
        <v>6</v>
      </c>
      <c r="L84" s="22"/>
      <c r="M84" s="22">
        <v>7</v>
      </c>
      <c r="N84" s="22">
        <v>11</v>
      </c>
      <c r="O84" s="78"/>
      <c r="P84" s="25">
        <f t="shared" si="1"/>
        <v>46</v>
      </c>
    </row>
    <row r="85" spans="1:16" s="12" customFormat="1" x14ac:dyDescent="0.25">
      <c r="A85" s="166" t="s">
        <v>417</v>
      </c>
      <c r="B85" s="167" t="s">
        <v>418</v>
      </c>
      <c r="C85" s="77">
        <v>5</v>
      </c>
      <c r="D85" s="22">
        <v>5</v>
      </c>
      <c r="E85" s="22">
        <v>4</v>
      </c>
      <c r="F85" s="22"/>
      <c r="G85" s="22">
        <v>4</v>
      </c>
      <c r="H85" s="22">
        <v>3</v>
      </c>
      <c r="I85" s="22"/>
      <c r="J85" s="22">
        <v>7</v>
      </c>
      <c r="K85" s="22">
        <v>8</v>
      </c>
      <c r="L85" s="22">
        <v>8</v>
      </c>
      <c r="M85" s="22"/>
      <c r="N85" s="22">
        <v>13</v>
      </c>
      <c r="O85" s="78"/>
      <c r="P85" s="25">
        <f t="shared" si="1"/>
        <v>57</v>
      </c>
    </row>
    <row r="86" spans="1:16" s="12" customFormat="1" x14ac:dyDescent="0.25">
      <c r="A86" s="166" t="s">
        <v>421</v>
      </c>
      <c r="B86" s="167" t="s">
        <v>422</v>
      </c>
      <c r="C86" s="77">
        <v>1</v>
      </c>
      <c r="D86" s="22"/>
      <c r="E86" s="22">
        <v>3</v>
      </c>
      <c r="F86" s="22">
        <v>4</v>
      </c>
      <c r="G86" s="22">
        <v>4</v>
      </c>
      <c r="H86" s="22"/>
      <c r="I86" s="22"/>
      <c r="J86" s="22">
        <v>8</v>
      </c>
      <c r="K86" s="22"/>
      <c r="L86" s="22">
        <v>8</v>
      </c>
      <c r="M86" s="22">
        <v>9</v>
      </c>
      <c r="N86" s="22">
        <v>12</v>
      </c>
      <c r="O86" s="78"/>
      <c r="P86" s="25">
        <f t="shared" si="1"/>
        <v>49</v>
      </c>
    </row>
    <row r="87" spans="1:16" s="12" customFormat="1" x14ac:dyDescent="0.25">
      <c r="A87" s="166" t="s">
        <v>423</v>
      </c>
      <c r="B87" s="167" t="s">
        <v>424</v>
      </c>
      <c r="C87" s="22">
        <v>1</v>
      </c>
      <c r="D87" s="22"/>
      <c r="E87" s="77">
        <v>5</v>
      </c>
      <c r="F87" s="22">
        <v>5</v>
      </c>
      <c r="G87" s="22">
        <v>4</v>
      </c>
      <c r="H87" s="22"/>
      <c r="I87" s="22">
        <v>5</v>
      </c>
      <c r="J87" s="22"/>
      <c r="K87" s="22">
        <v>6</v>
      </c>
      <c r="L87" s="22"/>
      <c r="M87" s="22">
        <v>7</v>
      </c>
      <c r="N87" s="22">
        <v>11</v>
      </c>
      <c r="O87" s="78"/>
      <c r="P87" s="25">
        <f t="shared" si="1"/>
        <v>44</v>
      </c>
    </row>
    <row r="88" spans="1:16" s="12" customFormat="1" x14ac:dyDescent="0.25">
      <c r="A88" s="166" t="s">
        <v>425</v>
      </c>
      <c r="B88" s="167" t="s">
        <v>426</v>
      </c>
      <c r="C88" s="22">
        <v>5</v>
      </c>
      <c r="D88" s="22">
        <v>4</v>
      </c>
      <c r="E88" s="77">
        <v>5</v>
      </c>
      <c r="F88" s="22">
        <v>3</v>
      </c>
      <c r="G88" s="22"/>
      <c r="H88" s="22"/>
      <c r="I88" s="22">
        <v>5</v>
      </c>
      <c r="J88" s="22">
        <v>7</v>
      </c>
      <c r="K88" s="22">
        <v>8</v>
      </c>
      <c r="L88" s="22">
        <v>8</v>
      </c>
      <c r="M88" s="22"/>
      <c r="N88" s="22">
        <v>13</v>
      </c>
      <c r="O88" s="78"/>
      <c r="P88" s="25">
        <f t="shared" si="1"/>
        <v>58</v>
      </c>
    </row>
    <row r="89" spans="1:16" s="12" customFormat="1" x14ac:dyDescent="0.25">
      <c r="A89" s="166" t="s">
        <v>427</v>
      </c>
      <c r="B89" s="167" t="s">
        <v>428</v>
      </c>
      <c r="C89" s="22"/>
      <c r="D89" s="22">
        <v>4</v>
      </c>
      <c r="E89" s="77">
        <v>5</v>
      </c>
      <c r="F89" s="22">
        <v>5</v>
      </c>
      <c r="G89" s="22">
        <v>4</v>
      </c>
      <c r="H89" s="22"/>
      <c r="I89" s="22">
        <v>5</v>
      </c>
      <c r="J89" s="22"/>
      <c r="K89" s="22"/>
      <c r="L89" s="22">
        <v>9</v>
      </c>
      <c r="M89" s="22">
        <v>10</v>
      </c>
      <c r="N89" s="22">
        <v>13</v>
      </c>
      <c r="O89" s="78"/>
      <c r="P89" s="25">
        <f t="shared" si="1"/>
        <v>55</v>
      </c>
    </row>
    <row r="90" spans="1:16" s="12" customFormat="1" x14ac:dyDescent="0.25">
      <c r="A90" s="166" t="s">
        <v>431</v>
      </c>
      <c r="B90" s="167" t="s">
        <v>432</v>
      </c>
      <c r="C90" s="77">
        <v>5</v>
      </c>
      <c r="D90" s="22">
        <v>5</v>
      </c>
      <c r="E90" s="22">
        <v>4</v>
      </c>
      <c r="F90" s="22"/>
      <c r="G90" s="22">
        <v>4</v>
      </c>
      <c r="H90" s="22">
        <v>3</v>
      </c>
      <c r="I90" s="22"/>
      <c r="J90" s="22"/>
      <c r="K90" s="22"/>
      <c r="L90" s="22"/>
      <c r="M90" s="22"/>
      <c r="N90" s="22"/>
      <c r="O90" s="78"/>
      <c r="P90" s="25">
        <f t="shared" si="1"/>
        <v>21</v>
      </c>
    </row>
    <row r="91" spans="1:16" s="12" customFormat="1" x14ac:dyDescent="0.25">
      <c r="A91" s="166" t="s">
        <v>439</v>
      </c>
      <c r="B91" s="167" t="s">
        <v>440</v>
      </c>
      <c r="C91" s="22">
        <v>4</v>
      </c>
      <c r="D91" s="22"/>
      <c r="E91" s="77">
        <v>4</v>
      </c>
      <c r="F91" s="22"/>
      <c r="G91" s="22">
        <v>4</v>
      </c>
      <c r="H91" s="22">
        <v>4</v>
      </c>
      <c r="I91" s="22">
        <v>2</v>
      </c>
      <c r="J91" s="22"/>
      <c r="K91" s="22">
        <v>6</v>
      </c>
      <c r="L91" s="22"/>
      <c r="M91" s="22">
        <v>7</v>
      </c>
      <c r="N91" s="22">
        <v>11</v>
      </c>
      <c r="O91" s="78"/>
      <c r="P91" s="25">
        <f t="shared" si="1"/>
        <v>42</v>
      </c>
    </row>
    <row r="92" spans="1:16" s="12" customFormat="1" ht="15.75" x14ac:dyDescent="0.25">
      <c r="A92" s="188" t="s">
        <v>47</v>
      </c>
      <c r="B92" s="189"/>
      <c r="C92" s="85">
        <f t="shared" ref="C92:N92" si="2">COUNTA(C15:C91)</f>
        <v>69</v>
      </c>
      <c r="D92" s="50">
        <f t="shared" si="2"/>
        <v>48</v>
      </c>
      <c r="E92" s="50">
        <f t="shared" si="2"/>
        <v>75</v>
      </c>
      <c r="F92" s="50">
        <f t="shared" si="2"/>
        <v>37</v>
      </c>
      <c r="G92" s="50">
        <f t="shared" si="2"/>
        <v>69</v>
      </c>
      <c r="H92" s="50">
        <f t="shared" si="2"/>
        <v>28</v>
      </c>
      <c r="I92" s="50">
        <f t="shared" si="2"/>
        <v>48</v>
      </c>
      <c r="J92" s="50">
        <f t="shared" si="2"/>
        <v>33</v>
      </c>
      <c r="K92" s="50">
        <f t="shared" si="2"/>
        <v>54</v>
      </c>
      <c r="L92" s="50">
        <f t="shared" si="2"/>
        <v>50</v>
      </c>
      <c r="M92" s="50">
        <f t="shared" si="2"/>
        <v>47</v>
      </c>
      <c r="N92" s="50">
        <f t="shared" si="2"/>
        <v>71</v>
      </c>
      <c r="O92" s="26">
        <f>COUNT(O15:O91)</f>
        <v>0</v>
      </c>
      <c r="P92" s="58"/>
    </row>
    <row r="93" spans="1:16" s="12" customFormat="1" ht="15.75" x14ac:dyDescent="0.25">
      <c r="A93" s="180" t="s">
        <v>4</v>
      </c>
      <c r="B93" s="181"/>
      <c r="C93" s="55">
        <f t="shared" ref="C93:O93" si="3">COUNTIF(C15:C91,"&gt;"&amp;C14)</f>
        <v>39</v>
      </c>
      <c r="D93" s="48">
        <f t="shared" si="3"/>
        <v>46</v>
      </c>
      <c r="E93" s="48">
        <f t="shared" si="3"/>
        <v>66</v>
      </c>
      <c r="F93" s="48">
        <f t="shared" si="3"/>
        <v>27</v>
      </c>
      <c r="G93" s="48">
        <f t="shared" si="3"/>
        <v>61</v>
      </c>
      <c r="H93" s="48">
        <f t="shared" si="3"/>
        <v>12</v>
      </c>
      <c r="I93" s="48">
        <f t="shared" si="3"/>
        <v>42</v>
      </c>
      <c r="J93" s="48">
        <f t="shared" si="3"/>
        <v>33</v>
      </c>
      <c r="K93" s="48">
        <f t="shared" si="3"/>
        <v>30</v>
      </c>
      <c r="L93" s="48">
        <f t="shared" si="3"/>
        <v>50</v>
      </c>
      <c r="M93" s="48">
        <f t="shared" si="3"/>
        <v>47</v>
      </c>
      <c r="N93" s="48">
        <f t="shared" si="3"/>
        <v>71</v>
      </c>
      <c r="O93" s="26">
        <f t="shared" si="3"/>
        <v>0</v>
      </c>
      <c r="P93" s="58"/>
    </row>
    <row r="94" spans="1:16" s="12" customFormat="1" ht="15.75" x14ac:dyDescent="0.25">
      <c r="A94" s="180" t="s">
        <v>52</v>
      </c>
      <c r="B94" s="181"/>
      <c r="C94" s="55">
        <f t="shared" ref="C94:N94" si="4">ROUND(C93*100/C92,0)</f>
        <v>57</v>
      </c>
      <c r="D94" s="55">
        <f t="shared" si="4"/>
        <v>96</v>
      </c>
      <c r="E94" s="48">
        <f t="shared" si="4"/>
        <v>88</v>
      </c>
      <c r="F94" s="48">
        <f t="shared" si="4"/>
        <v>73</v>
      </c>
      <c r="G94" s="48">
        <f t="shared" si="4"/>
        <v>88</v>
      </c>
      <c r="H94" s="48">
        <f t="shared" si="4"/>
        <v>43</v>
      </c>
      <c r="I94" s="48">
        <f t="shared" si="4"/>
        <v>88</v>
      </c>
      <c r="J94" s="48">
        <f t="shared" si="4"/>
        <v>100</v>
      </c>
      <c r="K94" s="48">
        <f t="shared" si="4"/>
        <v>56</v>
      </c>
      <c r="L94" s="48">
        <f t="shared" si="4"/>
        <v>100</v>
      </c>
      <c r="M94" s="48">
        <f t="shared" si="4"/>
        <v>100</v>
      </c>
      <c r="N94" s="48">
        <f t="shared" si="4"/>
        <v>100</v>
      </c>
      <c r="O94" s="26" t="e">
        <f>ROUND(O93*100/O92,0)</f>
        <v>#DIV/0!</v>
      </c>
      <c r="P94" s="58"/>
    </row>
    <row r="95" spans="1:16" s="12" customFormat="1" x14ac:dyDescent="0.25">
      <c r="A95" s="184" t="s">
        <v>14</v>
      </c>
      <c r="B95" s="185"/>
      <c r="C95" s="55" t="str">
        <f>IF(C94&gt;=80,"3",IF(C94&gt;=70,"2",IF(C94&gt;=60,"1","-")))</f>
        <v>-</v>
      </c>
      <c r="D95" s="48" t="str">
        <f t="shared" ref="D95:O95" si="5">IF(D94&gt;=80,"3",IF(D94&gt;=70,"2",IF(D94&gt;=60,"1","-")))</f>
        <v>3</v>
      </c>
      <c r="E95" s="48" t="str">
        <f t="shared" si="5"/>
        <v>3</v>
      </c>
      <c r="F95" s="48" t="str">
        <f t="shared" si="5"/>
        <v>2</v>
      </c>
      <c r="G95" s="48" t="str">
        <f t="shared" si="5"/>
        <v>3</v>
      </c>
      <c r="H95" s="48" t="str">
        <f t="shared" si="5"/>
        <v>-</v>
      </c>
      <c r="I95" s="48" t="str">
        <f t="shared" si="5"/>
        <v>3</v>
      </c>
      <c r="J95" s="48" t="str">
        <f t="shared" si="5"/>
        <v>3</v>
      </c>
      <c r="K95" s="48" t="str">
        <f t="shared" si="5"/>
        <v>-</v>
      </c>
      <c r="L95" s="48" t="str">
        <f t="shared" si="5"/>
        <v>3</v>
      </c>
      <c r="M95" s="48" t="str">
        <f t="shared" si="5"/>
        <v>3</v>
      </c>
      <c r="N95" s="48" t="str">
        <f t="shared" si="5"/>
        <v>3</v>
      </c>
      <c r="O95" s="26" t="e">
        <f t="shared" si="5"/>
        <v>#DIV/0!</v>
      </c>
      <c r="P95" s="58"/>
    </row>
    <row r="96" spans="1:16" s="12" customFormat="1" x14ac:dyDescent="0.25">
      <c r="B96" s="8"/>
      <c r="C96" s="9"/>
      <c r="D96" s="9"/>
      <c r="E96" s="10"/>
      <c r="F96" s="11"/>
      <c r="G96" s="11"/>
      <c r="H96" s="11"/>
      <c r="I96" s="11"/>
      <c r="J96" s="11"/>
      <c r="K96" s="11"/>
      <c r="L96" s="11"/>
      <c r="M96" s="11"/>
      <c r="N96" s="11"/>
      <c r="P96" s="9"/>
    </row>
    <row r="97" spans="1:16" s="12" customFormat="1" ht="18.75" x14ac:dyDescent="0.3">
      <c r="B97" s="8"/>
      <c r="C97" s="9"/>
      <c r="D97" s="9"/>
      <c r="E97" s="10"/>
      <c r="F97" s="58"/>
      <c r="G97" s="57"/>
      <c r="H97" s="59" t="s">
        <v>15</v>
      </c>
      <c r="I97" s="59"/>
      <c r="J97" s="13" t="s">
        <v>18</v>
      </c>
      <c r="K97" s="13"/>
      <c r="L97" s="14"/>
      <c r="M97" s="14"/>
      <c r="N97" s="15"/>
      <c r="P97" s="9"/>
    </row>
    <row r="98" spans="1:16" s="12" customFormat="1" ht="20.25" x14ac:dyDescent="0.3">
      <c r="B98" s="8"/>
      <c r="C98" s="16"/>
      <c r="D98" s="17"/>
      <c r="E98" s="11"/>
      <c r="F98" s="176" t="s">
        <v>16</v>
      </c>
      <c r="G98" s="177"/>
      <c r="H98" s="18" t="s">
        <v>35</v>
      </c>
      <c r="I98" s="18" t="s">
        <v>14</v>
      </c>
      <c r="J98" s="18" t="s">
        <v>35</v>
      </c>
      <c r="K98" s="18" t="s">
        <v>14</v>
      </c>
      <c r="L98" s="19"/>
      <c r="M98" s="19"/>
      <c r="N98" s="16"/>
      <c r="P98" s="9"/>
    </row>
    <row r="99" spans="1:16" s="12" customFormat="1" ht="20.25" x14ac:dyDescent="0.3">
      <c r="B99" s="8"/>
      <c r="C99" s="16"/>
      <c r="D99" s="16"/>
      <c r="E99" s="11"/>
      <c r="F99" s="176" t="s">
        <v>31</v>
      </c>
      <c r="G99" s="177"/>
      <c r="H99" s="21">
        <f>AVERAGE(C94)</f>
        <v>57</v>
      </c>
      <c r="I99" s="48" t="str">
        <f>IF(H99&gt;=80,"3",IF(H99&gt;=70,"2",IF(H99&gt;=60,"1",IF(H99&lt;59,"-"))))</f>
        <v>-</v>
      </c>
      <c r="J99" s="48" t="e">
        <f>(H99*0.3)+($O$94*0.7)</f>
        <v>#DIV/0!</v>
      </c>
      <c r="K99" s="48" t="e">
        <f>IF(J99&gt;=80,"3",IF(J99&gt;=70,"2",IF(J99&gt;=60,"1",IF(J99&lt;59,"-"))))</f>
        <v>#DIV/0!</v>
      </c>
      <c r="L99" s="20"/>
      <c r="M99" s="20"/>
      <c r="N99" s="16"/>
      <c r="P99" s="9"/>
    </row>
    <row r="100" spans="1:16" s="12" customFormat="1" ht="20.25" x14ac:dyDescent="0.3">
      <c r="B100" s="8"/>
      <c r="C100" s="9"/>
      <c r="D100" s="9"/>
      <c r="E100" s="10"/>
      <c r="F100" s="176" t="s">
        <v>32</v>
      </c>
      <c r="G100" s="177"/>
      <c r="H100" s="21">
        <f>AVERAGE(E94,H94,J94,K94,M94,N94,N94)</f>
        <v>83.857142857142861</v>
      </c>
      <c r="I100" s="48" t="str">
        <f>IF(H100&gt;=80,"3",IF(H100&gt;=70,"2",IF(H100&gt;=60,"1",IF(H100&gt;59,"-"))))</f>
        <v>3</v>
      </c>
      <c r="J100" s="48" t="e">
        <f t="shared" ref="J100:J103" si="6">(H100*0.3)+($O$94*0.7)</f>
        <v>#DIV/0!</v>
      </c>
      <c r="K100" s="48" t="e">
        <f>IF(J100&gt;=80,"3",IF(J100&gt;=70,"2",IF(J100&gt;=60,"1",IF(J100&lt;59,"-"))))</f>
        <v>#DIV/0!</v>
      </c>
      <c r="L100" s="20"/>
      <c r="M100" s="20"/>
      <c r="N100" s="16"/>
      <c r="P100" s="9"/>
    </row>
    <row r="101" spans="1:16" s="12" customFormat="1" ht="20.25" x14ac:dyDescent="0.3">
      <c r="B101" s="8"/>
      <c r="C101" s="9"/>
      <c r="D101" s="9"/>
      <c r="E101" s="10"/>
      <c r="F101" s="176" t="s">
        <v>33</v>
      </c>
      <c r="G101" s="177"/>
      <c r="H101" s="21">
        <f>AVERAGE(G94,L94)</f>
        <v>94</v>
      </c>
      <c r="I101" s="48" t="str">
        <f t="shared" ref="I101:I103" si="7">IF(H101&gt;=80,"3",IF(H101&gt;=70,"2",IF(H101&gt;=60,"1",IF(H101&lt;59,"-"))))</f>
        <v>3</v>
      </c>
      <c r="J101" s="48" t="e">
        <f t="shared" si="6"/>
        <v>#DIV/0!</v>
      </c>
      <c r="K101" s="48" t="e">
        <f>IF(J101&gt;=80,"3",IF(J101&gt;=70,"2",IF(J101&gt;=60,"1",IF(J101&lt;59,"-"))))</f>
        <v>#DIV/0!</v>
      </c>
      <c r="L101" s="20"/>
      <c r="M101" s="20"/>
      <c r="N101" s="16"/>
      <c r="P101" s="9"/>
    </row>
    <row r="102" spans="1:16" s="12" customFormat="1" ht="20.25" x14ac:dyDescent="0.3">
      <c r="B102" s="8"/>
      <c r="C102" s="9"/>
      <c r="D102" s="9"/>
      <c r="E102" s="10"/>
      <c r="F102" s="176" t="s">
        <v>34</v>
      </c>
      <c r="G102" s="177"/>
      <c r="H102" s="21">
        <f>AVERAGE(I94)</f>
        <v>88</v>
      </c>
      <c r="I102" s="48" t="str">
        <f t="shared" si="7"/>
        <v>3</v>
      </c>
      <c r="J102" s="48" t="e">
        <f t="shared" si="6"/>
        <v>#DIV/0!</v>
      </c>
      <c r="K102" s="48" t="e">
        <f>IF(J102&gt;=80,"3",IF(J102&gt;=70,"2",IF(J102&gt;=60,"1",IF(J102&lt;59,"-"))))</f>
        <v>#DIV/0!</v>
      </c>
      <c r="L102" s="20"/>
      <c r="M102" s="20"/>
      <c r="N102" s="16"/>
      <c r="P102" s="9"/>
    </row>
    <row r="103" spans="1:16" s="12" customFormat="1" ht="20.25" x14ac:dyDescent="0.3">
      <c r="B103" s="8"/>
      <c r="C103" s="9"/>
      <c r="D103" s="9"/>
      <c r="E103" s="10"/>
      <c r="F103" s="176" t="s">
        <v>59</v>
      </c>
      <c r="G103" s="177"/>
      <c r="H103" s="21">
        <f>AVERAGE(F94,D94)</f>
        <v>84.5</v>
      </c>
      <c r="I103" s="48" t="str">
        <f t="shared" si="7"/>
        <v>3</v>
      </c>
      <c r="J103" s="48" t="e">
        <f t="shared" si="6"/>
        <v>#DIV/0!</v>
      </c>
      <c r="K103" s="48" t="e">
        <f>IF(J103&gt;=80,"3",IF(J103&gt;=70,"2",IF(J103&gt;=60,"1",IF(J103&lt;59,"-"))))</f>
        <v>#DIV/0!</v>
      </c>
      <c r="L103" s="20"/>
      <c r="M103" s="20"/>
      <c r="N103" s="16"/>
      <c r="P103" s="9"/>
    </row>
    <row r="104" spans="1:16" s="12" customFormat="1" x14ac:dyDescent="0.25"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P104" s="9"/>
    </row>
    <row r="105" spans="1:16" x14ac:dyDescent="0.25">
      <c r="A105" s="38"/>
    </row>
    <row r="106" spans="1:16" x14ac:dyDescent="0.25">
      <c r="A106" s="38"/>
    </row>
    <row r="107" spans="1:16" x14ac:dyDescent="0.25">
      <c r="A107" s="38"/>
    </row>
    <row r="108" spans="1:16" x14ac:dyDescent="0.25">
      <c r="A108" s="38"/>
    </row>
    <row r="109" spans="1:16" x14ac:dyDescent="0.25">
      <c r="A109" s="38"/>
    </row>
    <row r="110" spans="1:16" x14ac:dyDescent="0.25">
      <c r="A110" s="38"/>
    </row>
    <row r="111" spans="1:16" x14ac:dyDescent="0.25">
      <c r="A111" s="38"/>
    </row>
  </sheetData>
  <mergeCells count="26">
    <mergeCell ref="A92:B92"/>
    <mergeCell ref="A93:B93"/>
    <mergeCell ref="A94:B94"/>
    <mergeCell ref="A95:B95"/>
    <mergeCell ref="C9:N9"/>
    <mergeCell ref="A13:B13"/>
    <mergeCell ref="A6:B6"/>
    <mergeCell ref="C6:G6"/>
    <mergeCell ref="H6:L6"/>
    <mergeCell ref="M6:P6"/>
    <mergeCell ref="A12:B12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F103:G103"/>
    <mergeCell ref="F98:G98"/>
    <mergeCell ref="F99:G99"/>
    <mergeCell ref="F100:G100"/>
    <mergeCell ref="F101:G101"/>
    <mergeCell ref="F102:G10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7" width="18.7109375" style="3" bestFit="1" customWidth="1"/>
    <col min="8" max="16384" width="9.140625" style="3"/>
  </cols>
  <sheetData>
    <row r="1" spans="1:13" ht="28.5" customHeight="1" x14ac:dyDescent="0.3">
      <c r="A1" s="223" t="s">
        <v>468</v>
      </c>
      <c r="B1" s="223"/>
      <c r="C1" s="223"/>
      <c r="D1" s="223"/>
      <c r="E1" s="223"/>
      <c r="F1" s="223"/>
      <c r="G1" s="223"/>
      <c r="H1" s="7"/>
      <c r="I1" s="7"/>
      <c r="J1" s="7"/>
      <c r="K1" s="7"/>
      <c r="L1" s="7"/>
    </row>
    <row r="3" spans="1:13" x14ac:dyDescent="0.25">
      <c r="C3" s="86"/>
      <c r="D3" s="86" t="s">
        <v>15</v>
      </c>
      <c r="E3" s="86"/>
      <c r="F3" s="86" t="s">
        <v>18</v>
      </c>
      <c r="G3" s="86"/>
    </row>
    <row r="4" spans="1:13" x14ac:dyDescent="0.25">
      <c r="C4" s="87" t="s">
        <v>16</v>
      </c>
      <c r="D4" s="86" t="s">
        <v>17</v>
      </c>
      <c r="E4" s="86" t="s">
        <v>14</v>
      </c>
      <c r="F4" s="86" t="s">
        <v>17</v>
      </c>
      <c r="G4" s="86" t="s">
        <v>14</v>
      </c>
    </row>
    <row r="5" spans="1:13" x14ac:dyDescent="0.25">
      <c r="C5" s="87" t="s">
        <v>0</v>
      </c>
      <c r="D5" s="28">
        <f>'3.4.2'!H99</f>
        <v>57</v>
      </c>
      <c r="E5" s="28" t="str">
        <f>'3.4.2'!I99</f>
        <v>-</v>
      </c>
      <c r="F5" s="28" t="e">
        <f>'3.4.2'!J99</f>
        <v>#DIV/0!</v>
      </c>
      <c r="G5" s="28" t="e">
        <f>'3.4.2'!K99</f>
        <v>#DIV/0!</v>
      </c>
    </row>
    <row r="6" spans="1:13" x14ac:dyDescent="0.25">
      <c r="C6" s="87" t="s">
        <v>1</v>
      </c>
      <c r="D6" s="28">
        <f>'3.4.2'!H100</f>
        <v>83.857142857142861</v>
      </c>
      <c r="E6" s="28" t="str">
        <f>'3.4.2'!I100</f>
        <v>3</v>
      </c>
      <c r="F6" s="28" t="e">
        <f>'3.4.2'!J100</f>
        <v>#DIV/0!</v>
      </c>
      <c r="G6" s="28" t="e">
        <f>'3.4.2'!K100</f>
        <v>#DIV/0!</v>
      </c>
    </row>
    <row r="7" spans="1:13" x14ac:dyDescent="0.25">
      <c r="C7" s="87" t="s">
        <v>2</v>
      </c>
      <c r="D7" s="28">
        <f>'3.4.2'!H101</f>
        <v>94</v>
      </c>
      <c r="E7" s="28" t="str">
        <f>'3.4.2'!I101</f>
        <v>3</v>
      </c>
      <c r="F7" s="28" t="e">
        <f>'3.4.2'!J101</f>
        <v>#DIV/0!</v>
      </c>
      <c r="G7" s="28" t="e">
        <f>'3.4.2'!K101</f>
        <v>#DIV/0!</v>
      </c>
    </row>
    <row r="8" spans="1:13" x14ac:dyDescent="0.25">
      <c r="C8" s="87" t="s">
        <v>3</v>
      </c>
      <c r="D8" s="28">
        <f>'3.4.2'!H102</f>
        <v>88</v>
      </c>
      <c r="E8" s="28" t="str">
        <f>'3.4.2'!I102</f>
        <v>3</v>
      </c>
      <c r="F8" s="28" t="e">
        <f>'3.4.2'!J102</f>
        <v>#DIV/0!</v>
      </c>
      <c r="G8" s="28" t="e">
        <f>'3.4.2'!K102</f>
        <v>#DIV/0!</v>
      </c>
    </row>
    <row r="9" spans="1:13" x14ac:dyDescent="0.25">
      <c r="C9" s="87" t="s">
        <v>58</v>
      </c>
      <c r="D9" s="28">
        <f>'3.4.2'!H103</f>
        <v>84.5</v>
      </c>
      <c r="E9" s="28" t="str">
        <f>'3.4.2'!I103</f>
        <v>3</v>
      </c>
      <c r="F9" s="28" t="e">
        <f>'3.4.2'!J103</f>
        <v>#DIV/0!</v>
      </c>
      <c r="G9" s="28" t="e">
        <f>'3.4.2'!K103</f>
        <v>#DIV/0!</v>
      </c>
    </row>
    <row r="13" spans="1:13" ht="15.75" thickBot="1" x14ac:dyDescent="0.3">
      <c r="B13" s="88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48</v>
      </c>
      <c r="I13" s="76" t="s">
        <v>49</v>
      </c>
      <c r="J13" s="76" t="s">
        <v>50</v>
      </c>
      <c r="K13" s="76" t="s">
        <v>51</v>
      </c>
      <c r="L13" s="76" t="s">
        <v>81</v>
      </c>
      <c r="M13" s="76" t="s">
        <v>82</v>
      </c>
    </row>
    <row r="14" spans="1:13" ht="16.5" thickBot="1" x14ac:dyDescent="0.3">
      <c r="B14" s="76" t="s">
        <v>8</v>
      </c>
      <c r="C14" s="44">
        <v>2</v>
      </c>
      <c r="D14" s="45">
        <v>1</v>
      </c>
      <c r="E14" s="45"/>
      <c r="F14" s="45">
        <v>3</v>
      </c>
      <c r="G14" s="45">
        <v>2</v>
      </c>
      <c r="H14" s="45"/>
      <c r="I14" s="45"/>
      <c r="J14" s="45">
        <v>2</v>
      </c>
      <c r="K14" s="45"/>
      <c r="L14" s="45">
        <v>1</v>
      </c>
      <c r="M14" s="45">
        <v>2</v>
      </c>
    </row>
    <row r="15" spans="1:13" ht="16.5" thickBot="1" x14ac:dyDescent="0.3">
      <c r="B15" s="76" t="s">
        <v>9</v>
      </c>
      <c r="C15" s="46">
        <v>2</v>
      </c>
      <c r="D15" s="47">
        <v>2</v>
      </c>
      <c r="E15" s="47">
        <v>1</v>
      </c>
      <c r="F15" s="47">
        <v>3</v>
      </c>
      <c r="G15" s="47"/>
      <c r="H15" s="47">
        <v>2</v>
      </c>
      <c r="I15" s="47">
        <v>1</v>
      </c>
      <c r="J15" s="47">
        <v>2</v>
      </c>
      <c r="K15" s="47"/>
      <c r="L15" s="45">
        <v>2</v>
      </c>
      <c r="M15" s="45">
        <v>3</v>
      </c>
    </row>
    <row r="16" spans="1:13" ht="16.5" thickBot="1" x14ac:dyDescent="0.3">
      <c r="B16" s="76" t="s">
        <v>10</v>
      </c>
      <c r="C16" s="46">
        <v>2</v>
      </c>
      <c r="D16" s="47"/>
      <c r="E16" s="47"/>
      <c r="F16" s="47">
        <v>2</v>
      </c>
      <c r="G16" s="47">
        <v>2</v>
      </c>
      <c r="H16" s="47">
        <v>1</v>
      </c>
      <c r="I16" s="47">
        <v>3</v>
      </c>
      <c r="J16" s="47">
        <v>2</v>
      </c>
      <c r="K16" s="47">
        <v>1</v>
      </c>
      <c r="L16" s="45">
        <v>1</v>
      </c>
      <c r="M16" s="45">
        <v>3</v>
      </c>
    </row>
    <row r="17" spans="1:13" ht="16.5" thickBot="1" x14ac:dyDescent="0.3">
      <c r="B17" s="76" t="s">
        <v>11</v>
      </c>
      <c r="C17" s="46">
        <v>2</v>
      </c>
      <c r="D17" s="47">
        <v>1</v>
      </c>
      <c r="E17" s="47">
        <v>1</v>
      </c>
      <c r="F17" s="47">
        <v>3</v>
      </c>
      <c r="G17" s="47">
        <v>2</v>
      </c>
      <c r="H17" s="47"/>
      <c r="I17" s="47">
        <v>2</v>
      </c>
      <c r="J17" s="47">
        <v>3</v>
      </c>
      <c r="K17" s="47"/>
      <c r="L17" s="45">
        <v>2</v>
      </c>
      <c r="M17" s="45">
        <v>2</v>
      </c>
    </row>
    <row r="18" spans="1:13" ht="16.5" thickBot="1" x14ac:dyDescent="0.3">
      <c r="B18" s="76" t="s">
        <v>57</v>
      </c>
      <c r="C18" s="46">
        <v>3</v>
      </c>
      <c r="D18" s="47">
        <v>3</v>
      </c>
      <c r="E18" s="47">
        <v>1</v>
      </c>
      <c r="F18" s="47">
        <v>3</v>
      </c>
      <c r="G18" s="47">
        <v>2</v>
      </c>
      <c r="H18" s="47">
        <v>2</v>
      </c>
      <c r="I18" s="47">
        <v>3</v>
      </c>
      <c r="J18" s="47"/>
      <c r="K18" s="47">
        <v>1</v>
      </c>
      <c r="L18" s="45">
        <v>3</v>
      </c>
      <c r="M18" s="45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3" t="s">
        <v>29</v>
      </c>
      <c r="B22" s="213"/>
      <c r="C22" s="210" t="s">
        <v>6</v>
      </c>
      <c r="D22" s="210" t="s">
        <v>7</v>
      </c>
      <c r="E22" s="210" t="s">
        <v>5</v>
      </c>
      <c r="F22" s="210" t="s">
        <v>12</v>
      </c>
      <c r="G22" s="210" t="s">
        <v>13</v>
      </c>
      <c r="H22" s="210" t="s">
        <v>48</v>
      </c>
      <c r="I22" s="210" t="s">
        <v>49</v>
      </c>
      <c r="J22" s="210" t="s">
        <v>50</v>
      </c>
      <c r="K22" s="210" t="s">
        <v>51</v>
      </c>
      <c r="L22" s="210" t="s">
        <v>81</v>
      </c>
      <c r="M22" s="210" t="s">
        <v>82</v>
      </c>
    </row>
    <row r="23" spans="1:13" x14ac:dyDescent="0.25">
      <c r="A23" s="212" t="s">
        <v>28</v>
      </c>
      <c r="B23" s="212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x14ac:dyDescent="0.25">
      <c r="A24" s="48" t="s">
        <v>8</v>
      </c>
      <c r="B24" s="23" t="e">
        <f>F5</f>
        <v>#DIV/0!</v>
      </c>
      <c r="C24" s="143" t="e">
        <f>C14*$B$24/3</f>
        <v>#DIV/0!</v>
      </c>
      <c r="D24" s="143" t="e">
        <f t="shared" ref="D24:M24" si="0">D14*$B$24/3</f>
        <v>#DIV/0!</v>
      </c>
      <c r="E24" s="143" t="e">
        <f t="shared" si="0"/>
        <v>#DIV/0!</v>
      </c>
      <c r="F24" s="143" t="e">
        <f t="shared" si="0"/>
        <v>#DIV/0!</v>
      </c>
      <c r="G24" s="143" t="e">
        <f t="shared" si="0"/>
        <v>#DIV/0!</v>
      </c>
      <c r="H24" s="143" t="e">
        <f t="shared" si="0"/>
        <v>#DIV/0!</v>
      </c>
      <c r="I24" s="143" t="e">
        <f t="shared" si="0"/>
        <v>#DIV/0!</v>
      </c>
      <c r="J24" s="143" t="e">
        <f t="shared" si="0"/>
        <v>#DIV/0!</v>
      </c>
      <c r="K24" s="143" t="e">
        <f t="shared" si="0"/>
        <v>#DIV/0!</v>
      </c>
      <c r="L24" s="143" t="e">
        <f t="shared" si="0"/>
        <v>#DIV/0!</v>
      </c>
      <c r="M24" s="143" t="e">
        <f t="shared" si="0"/>
        <v>#DIV/0!</v>
      </c>
    </row>
    <row r="25" spans="1:13" x14ac:dyDescent="0.25">
      <c r="A25" s="48" t="s">
        <v>9</v>
      </c>
      <c r="B25" s="23" t="e">
        <f t="shared" ref="B25:B28" si="1">F6</f>
        <v>#DIV/0!</v>
      </c>
      <c r="C25" s="143" t="e">
        <f>C15*$B$25/3</f>
        <v>#DIV/0!</v>
      </c>
      <c r="D25" s="143" t="e">
        <f t="shared" ref="D25:M25" si="2">D15*$B$25/3</f>
        <v>#DIV/0!</v>
      </c>
      <c r="E25" s="143" t="e">
        <f t="shared" si="2"/>
        <v>#DIV/0!</v>
      </c>
      <c r="F25" s="143" t="e">
        <f t="shared" si="2"/>
        <v>#DIV/0!</v>
      </c>
      <c r="G25" s="143" t="e">
        <f t="shared" si="2"/>
        <v>#DIV/0!</v>
      </c>
      <c r="H25" s="143" t="e">
        <f t="shared" si="2"/>
        <v>#DIV/0!</v>
      </c>
      <c r="I25" s="143" t="e">
        <f t="shared" si="2"/>
        <v>#DIV/0!</v>
      </c>
      <c r="J25" s="143" t="e">
        <f t="shared" si="2"/>
        <v>#DIV/0!</v>
      </c>
      <c r="K25" s="143" t="e">
        <f t="shared" si="2"/>
        <v>#DIV/0!</v>
      </c>
      <c r="L25" s="143" t="e">
        <f t="shared" si="2"/>
        <v>#DIV/0!</v>
      </c>
      <c r="M25" s="143" t="e">
        <f t="shared" si="2"/>
        <v>#DIV/0!</v>
      </c>
    </row>
    <row r="26" spans="1:13" x14ac:dyDescent="0.25">
      <c r="A26" s="48" t="s">
        <v>10</v>
      </c>
      <c r="B26" s="23" t="e">
        <f t="shared" si="1"/>
        <v>#DIV/0!</v>
      </c>
      <c r="C26" s="143" t="e">
        <f>C16*$B$26/3</f>
        <v>#DIV/0!</v>
      </c>
      <c r="D26" s="143" t="e">
        <f t="shared" ref="D26:M26" si="3">D16*$B$26/3</f>
        <v>#DIV/0!</v>
      </c>
      <c r="E26" s="143" t="e">
        <f t="shared" si="3"/>
        <v>#DIV/0!</v>
      </c>
      <c r="F26" s="143" t="e">
        <f t="shared" si="3"/>
        <v>#DIV/0!</v>
      </c>
      <c r="G26" s="143" t="e">
        <f t="shared" si="3"/>
        <v>#DIV/0!</v>
      </c>
      <c r="H26" s="143" t="e">
        <f t="shared" si="3"/>
        <v>#DIV/0!</v>
      </c>
      <c r="I26" s="143" t="e">
        <f t="shared" si="3"/>
        <v>#DIV/0!</v>
      </c>
      <c r="J26" s="143" t="e">
        <f t="shared" si="3"/>
        <v>#DIV/0!</v>
      </c>
      <c r="K26" s="143" t="e">
        <f t="shared" si="3"/>
        <v>#DIV/0!</v>
      </c>
      <c r="L26" s="143" t="e">
        <f t="shared" si="3"/>
        <v>#DIV/0!</v>
      </c>
      <c r="M26" s="143" t="e">
        <f t="shared" si="3"/>
        <v>#DIV/0!</v>
      </c>
    </row>
    <row r="27" spans="1:13" x14ac:dyDescent="0.25">
      <c r="A27" s="48" t="s">
        <v>11</v>
      </c>
      <c r="B27" s="23" t="e">
        <f t="shared" si="1"/>
        <v>#DIV/0!</v>
      </c>
      <c r="C27" s="143" t="e">
        <f>C17*$B$27/3</f>
        <v>#DIV/0!</v>
      </c>
      <c r="D27" s="143" t="e">
        <f t="shared" ref="D27:M27" si="4">D17*$B$27/3</f>
        <v>#DIV/0!</v>
      </c>
      <c r="E27" s="143" t="e">
        <f t="shared" si="4"/>
        <v>#DIV/0!</v>
      </c>
      <c r="F27" s="143" t="e">
        <f t="shared" si="4"/>
        <v>#DIV/0!</v>
      </c>
      <c r="G27" s="143" t="e">
        <f t="shared" si="4"/>
        <v>#DIV/0!</v>
      </c>
      <c r="H27" s="143" t="e">
        <f t="shared" si="4"/>
        <v>#DIV/0!</v>
      </c>
      <c r="I27" s="143" t="e">
        <f t="shared" si="4"/>
        <v>#DIV/0!</v>
      </c>
      <c r="J27" s="143" t="e">
        <f t="shared" si="4"/>
        <v>#DIV/0!</v>
      </c>
      <c r="K27" s="143" t="e">
        <f t="shared" si="4"/>
        <v>#DIV/0!</v>
      </c>
      <c r="L27" s="143" t="e">
        <f t="shared" si="4"/>
        <v>#DIV/0!</v>
      </c>
      <c r="M27" s="143" t="e">
        <f t="shared" si="4"/>
        <v>#DIV/0!</v>
      </c>
    </row>
    <row r="28" spans="1:13" x14ac:dyDescent="0.25">
      <c r="A28" s="48" t="s">
        <v>57</v>
      </c>
      <c r="B28" s="23" t="e">
        <f t="shared" si="1"/>
        <v>#DIV/0!</v>
      </c>
      <c r="C28" s="143" t="e">
        <f>C18*$B$28/3</f>
        <v>#DIV/0!</v>
      </c>
      <c r="D28" s="143" t="e">
        <f t="shared" ref="D28:M28" si="5">D18*$B$28/3</f>
        <v>#DIV/0!</v>
      </c>
      <c r="E28" s="143" t="e">
        <f t="shared" si="5"/>
        <v>#DIV/0!</v>
      </c>
      <c r="F28" s="143" t="e">
        <f t="shared" si="5"/>
        <v>#DIV/0!</v>
      </c>
      <c r="G28" s="143" t="e">
        <f t="shared" si="5"/>
        <v>#DIV/0!</v>
      </c>
      <c r="H28" s="143" t="e">
        <f t="shared" si="5"/>
        <v>#DIV/0!</v>
      </c>
      <c r="I28" s="143" t="e">
        <f t="shared" si="5"/>
        <v>#DIV/0!</v>
      </c>
      <c r="J28" s="143" t="e">
        <f t="shared" si="5"/>
        <v>#DIV/0!</v>
      </c>
      <c r="K28" s="143" t="e">
        <f t="shared" si="5"/>
        <v>#DIV/0!</v>
      </c>
      <c r="L28" s="143" t="e">
        <f t="shared" si="5"/>
        <v>#DIV/0!</v>
      </c>
      <c r="M28" s="143" t="e">
        <f t="shared" si="5"/>
        <v>#DIV/0!</v>
      </c>
    </row>
    <row r="29" spans="1:13" x14ac:dyDescent="0.25">
      <c r="A29" s="48" t="s">
        <v>30</v>
      </c>
      <c r="B29" s="24"/>
      <c r="C29" s="142" t="e">
        <f>AVERAGE(C24:C28)</f>
        <v>#DIV/0!</v>
      </c>
      <c r="D29" s="142" t="e">
        <f t="shared" ref="D29:M29" si="6">AVERAGE(D24:D28)</f>
        <v>#DIV/0!</v>
      </c>
      <c r="E29" s="142" t="e">
        <f t="shared" si="6"/>
        <v>#DIV/0!</v>
      </c>
      <c r="F29" s="142" t="e">
        <f t="shared" si="6"/>
        <v>#DIV/0!</v>
      </c>
      <c r="G29" s="142" t="e">
        <f t="shared" si="6"/>
        <v>#DIV/0!</v>
      </c>
      <c r="H29" s="142" t="e">
        <f t="shared" si="6"/>
        <v>#DIV/0!</v>
      </c>
      <c r="I29" s="142" t="e">
        <f t="shared" si="6"/>
        <v>#DIV/0!</v>
      </c>
      <c r="J29" s="142" t="e">
        <f t="shared" si="6"/>
        <v>#DIV/0!</v>
      </c>
      <c r="K29" s="142" t="e">
        <f t="shared" si="6"/>
        <v>#DIV/0!</v>
      </c>
      <c r="L29" s="142" t="e">
        <f t="shared" si="6"/>
        <v>#DIV/0!</v>
      </c>
      <c r="M29" s="142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4">
    <mergeCell ref="L22:L23"/>
    <mergeCell ref="M22:M23"/>
    <mergeCell ref="A1:G1"/>
    <mergeCell ref="A22:B22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3:B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28" zoomScale="80" zoomScaleNormal="80" workbookViewId="0">
      <selection activeCell="D8" sqref="D8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3" width="8.7109375" style="2" customWidth="1"/>
    <col min="14" max="14" width="10.8554687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" customHeight="1" x14ac:dyDescent="0.3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3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" customHeight="1" x14ac:dyDescent="0.3">
      <c r="A4" s="202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5" customHeight="1" x14ac:dyDescent="0.3">
      <c r="A5" s="201"/>
      <c r="B5" s="201"/>
      <c r="C5" s="201"/>
      <c r="D5" s="201"/>
      <c r="E5" s="201"/>
      <c r="F5" s="201"/>
      <c r="G5" s="201"/>
      <c r="H5" s="97"/>
      <c r="I5" s="201" t="s">
        <v>46</v>
      </c>
      <c r="J5" s="201"/>
      <c r="K5" s="201"/>
      <c r="L5" s="201" t="s">
        <v>76</v>
      </c>
      <c r="M5" s="201"/>
      <c r="N5" s="201" t="s">
        <v>44</v>
      </c>
      <c r="O5" s="201"/>
      <c r="P5" s="97" t="s">
        <v>79</v>
      </c>
    </row>
    <row r="6" spans="1:16" ht="18.75" x14ac:dyDescent="0.3">
      <c r="A6" s="201" t="s">
        <v>55</v>
      </c>
      <c r="B6" s="201"/>
      <c r="C6" s="201" t="s">
        <v>471</v>
      </c>
      <c r="D6" s="214"/>
      <c r="E6" s="214"/>
      <c r="F6" s="214"/>
      <c r="G6" s="214"/>
      <c r="H6" s="201" t="s">
        <v>45</v>
      </c>
      <c r="I6" s="201"/>
      <c r="J6" s="201"/>
      <c r="K6" s="201"/>
      <c r="L6" s="201"/>
      <c r="M6" s="228" t="s">
        <v>470</v>
      </c>
      <c r="N6" s="229"/>
      <c r="O6" s="229"/>
      <c r="P6" s="229"/>
    </row>
    <row r="7" spans="1:16" x14ac:dyDescent="0.2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34"/>
      <c r="P7" s="99"/>
    </row>
    <row r="8" spans="1:16" ht="25.5" customHeight="1" x14ac:dyDescent="0.3">
      <c r="A8" s="100"/>
      <c r="B8" s="98"/>
      <c r="C8" s="101"/>
      <c r="D8" s="168" t="s">
        <v>469</v>
      </c>
      <c r="E8" s="101"/>
      <c r="F8" s="101"/>
      <c r="G8" s="101"/>
      <c r="H8" s="101"/>
      <c r="I8" s="102"/>
      <c r="J8" s="102"/>
      <c r="K8" s="102"/>
      <c r="L8" s="102"/>
      <c r="M8" s="102"/>
      <c r="N8" s="102"/>
      <c r="O8" s="103"/>
      <c r="P8" s="10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04"/>
      <c r="B10" s="104"/>
      <c r="C10" s="224" t="s">
        <v>37</v>
      </c>
      <c r="D10" s="225"/>
      <c r="E10" s="225"/>
      <c r="F10" s="225"/>
      <c r="G10" s="225"/>
      <c r="H10" s="225"/>
      <c r="I10" s="226"/>
      <c r="J10" s="224" t="s">
        <v>38</v>
      </c>
      <c r="K10" s="225"/>
      <c r="L10" s="225"/>
      <c r="M10" s="226"/>
      <c r="N10" s="106" t="s">
        <v>39</v>
      </c>
      <c r="O10" s="103"/>
      <c r="P10" s="102"/>
    </row>
    <row r="11" spans="1:16" s="12" customFormat="1" ht="15.75" x14ac:dyDescent="0.25">
      <c r="A11" s="128" t="s">
        <v>20</v>
      </c>
      <c r="B11" s="129"/>
      <c r="C11" s="135">
        <v>1</v>
      </c>
      <c r="D11" s="135">
        <v>2</v>
      </c>
      <c r="E11" s="135">
        <v>3</v>
      </c>
      <c r="F11" s="135">
        <v>4</v>
      </c>
      <c r="G11" s="135">
        <v>5</v>
      </c>
      <c r="H11" s="135">
        <v>6</v>
      </c>
      <c r="I11" s="135">
        <v>7</v>
      </c>
      <c r="J11" s="135">
        <v>8</v>
      </c>
      <c r="K11" s="135">
        <v>9</v>
      </c>
      <c r="L11" s="135">
        <v>10</v>
      </c>
      <c r="M11" s="135">
        <v>11</v>
      </c>
      <c r="N11" s="135">
        <v>12</v>
      </c>
      <c r="O11" s="135" t="s">
        <v>40</v>
      </c>
      <c r="P11" s="135" t="s">
        <v>36</v>
      </c>
    </row>
    <row r="12" spans="1:16" s="12" customFormat="1" ht="15.75" x14ac:dyDescent="0.25">
      <c r="A12" s="204" t="s">
        <v>62</v>
      </c>
      <c r="B12" s="205"/>
      <c r="C12" s="21" t="s">
        <v>58</v>
      </c>
      <c r="D12" s="21" t="s">
        <v>1</v>
      </c>
      <c r="E12" s="21" t="s">
        <v>58</v>
      </c>
      <c r="F12" s="21" t="s">
        <v>2</v>
      </c>
      <c r="G12" s="21" t="s">
        <v>58</v>
      </c>
      <c r="H12" s="21" t="s">
        <v>3</v>
      </c>
      <c r="I12" s="21" t="s">
        <v>2</v>
      </c>
      <c r="J12" s="21" t="s">
        <v>1</v>
      </c>
      <c r="K12" s="21" t="s">
        <v>1</v>
      </c>
      <c r="L12" s="21" t="s">
        <v>58</v>
      </c>
      <c r="M12" s="21" t="s">
        <v>0</v>
      </c>
      <c r="N12" s="21" t="s">
        <v>58</v>
      </c>
      <c r="O12" s="135" t="s">
        <v>19</v>
      </c>
      <c r="P12" s="135" t="s">
        <v>19</v>
      </c>
    </row>
    <row r="13" spans="1:16" s="12" customFormat="1" ht="15.75" x14ac:dyDescent="0.25">
      <c r="A13" s="199" t="s">
        <v>22</v>
      </c>
      <c r="B13" s="200"/>
      <c r="C13" s="135">
        <v>5</v>
      </c>
      <c r="D13" s="135">
        <v>5</v>
      </c>
      <c r="E13" s="135">
        <v>5</v>
      </c>
      <c r="F13" s="135">
        <v>5</v>
      </c>
      <c r="G13" s="135">
        <v>5</v>
      </c>
      <c r="H13" s="135">
        <v>5</v>
      </c>
      <c r="I13" s="135">
        <v>5</v>
      </c>
      <c r="J13" s="135">
        <v>10</v>
      </c>
      <c r="K13" s="135">
        <v>10</v>
      </c>
      <c r="L13" s="135">
        <v>10</v>
      </c>
      <c r="M13" s="135">
        <v>10</v>
      </c>
      <c r="N13" s="135">
        <v>15</v>
      </c>
      <c r="O13" s="135">
        <v>70</v>
      </c>
      <c r="P13" s="135">
        <v>70</v>
      </c>
    </row>
    <row r="14" spans="1:16" s="12" customFormat="1" ht="22.5" customHeight="1" x14ac:dyDescent="0.25">
      <c r="A14" s="133" t="s">
        <v>53</v>
      </c>
      <c r="B14" s="133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4">
        <f>O13*0.357142</f>
        <v>24.999940000000002</v>
      </c>
      <c r="P14" s="50"/>
    </row>
    <row r="15" spans="1:16" s="12" customFormat="1" x14ac:dyDescent="0.25">
      <c r="A15" s="166" t="s">
        <v>119</v>
      </c>
      <c r="B15" s="167" t="s">
        <v>120</v>
      </c>
      <c r="C15" s="22">
        <v>5</v>
      </c>
      <c r="D15" s="22">
        <v>5</v>
      </c>
      <c r="E15" s="22"/>
      <c r="F15" s="22">
        <v>4</v>
      </c>
      <c r="G15" s="22">
        <v>4</v>
      </c>
      <c r="H15" s="22">
        <v>1</v>
      </c>
      <c r="I15" s="22"/>
      <c r="J15" s="22">
        <v>8</v>
      </c>
      <c r="K15" s="22">
        <v>8</v>
      </c>
      <c r="L15" s="22">
        <v>7</v>
      </c>
      <c r="M15" s="22"/>
      <c r="N15" s="22">
        <v>12</v>
      </c>
      <c r="O15" s="78"/>
      <c r="P15" s="25">
        <f>SUM(C15:N15)</f>
        <v>54</v>
      </c>
    </row>
    <row r="16" spans="1:16" s="12" customFormat="1" x14ac:dyDescent="0.25">
      <c r="A16" s="166" t="s">
        <v>123</v>
      </c>
      <c r="B16" s="167" t="s">
        <v>124</v>
      </c>
      <c r="C16" s="77">
        <v>5</v>
      </c>
      <c r="D16" s="22"/>
      <c r="E16" s="22">
        <v>3</v>
      </c>
      <c r="F16" s="22">
        <v>4</v>
      </c>
      <c r="G16" s="22">
        <v>4</v>
      </c>
      <c r="H16" s="22"/>
      <c r="I16" s="22"/>
      <c r="J16" s="22">
        <v>5</v>
      </c>
      <c r="K16" s="22"/>
      <c r="L16" s="22">
        <v>7</v>
      </c>
      <c r="M16" s="22"/>
      <c r="N16" s="22">
        <v>9</v>
      </c>
      <c r="O16" s="78"/>
      <c r="P16" s="25">
        <f t="shared" ref="P16:P33" si="1">SUM(C16:N16)</f>
        <v>37</v>
      </c>
    </row>
    <row r="17" spans="1:16" s="12" customFormat="1" x14ac:dyDescent="0.25">
      <c r="A17" s="166" t="s">
        <v>159</v>
      </c>
      <c r="B17" s="167" t="s">
        <v>160</v>
      </c>
      <c r="C17" s="22">
        <v>4</v>
      </c>
      <c r="D17" s="22"/>
      <c r="E17" s="77">
        <v>4</v>
      </c>
      <c r="F17" s="22">
        <v>4</v>
      </c>
      <c r="G17" s="22">
        <v>3</v>
      </c>
      <c r="H17" s="22"/>
      <c r="I17" s="22">
        <v>4</v>
      </c>
      <c r="J17" s="22">
        <v>6</v>
      </c>
      <c r="K17" s="22"/>
      <c r="L17" s="22"/>
      <c r="M17" s="22">
        <v>8</v>
      </c>
      <c r="N17" s="22">
        <v>13</v>
      </c>
      <c r="O17" s="78"/>
      <c r="P17" s="25">
        <f t="shared" si="1"/>
        <v>46</v>
      </c>
    </row>
    <row r="18" spans="1:16" s="12" customFormat="1" x14ac:dyDescent="0.25">
      <c r="A18" s="166" t="s">
        <v>185</v>
      </c>
      <c r="B18" s="167" t="s">
        <v>186</v>
      </c>
      <c r="C18" s="22"/>
      <c r="D18" s="22"/>
      <c r="E18" s="77">
        <v>2</v>
      </c>
      <c r="F18" s="22"/>
      <c r="G18" s="22">
        <v>5</v>
      </c>
      <c r="H18" s="22"/>
      <c r="I18" s="22">
        <v>4</v>
      </c>
      <c r="J18" s="22">
        <v>7</v>
      </c>
      <c r="K18" s="22">
        <v>5</v>
      </c>
      <c r="L18" s="22">
        <v>7</v>
      </c>
      <c r="M18" s="22"/>
      <c r="N18" s="22">
        <v>12</v>
      </c>
      <c r="O18" s="78"/>
      <c r="P18" s="25">
        <f t="shared" si="1"/>
        <v>42</v>
      </c>
    </row>
    <row r="19" spans="1:16" s="12" customFormat="1" x14ac:dyDescent="0.25">
      <c r="A19" s="166" t="s">
        <v>207</v>
      </c>
      <c r="B19" s="167" t="s">
        <v>208</v>
      </c>
      <c r="C19" s="22">
        <v>3</v>
      </c>
      <c r="D19" s="22">
        <v>5</v>
      </c>
      <c r="E19" s="77"/>
      <c r="F19" s="22"/>
      <c r="G19" s="22">
        <v>4</v>
      </c>
      <c r="H19" s="22"/>
      <c r="I19" s="22">
        <v>5</v>
      </c>
      <c r="J19" s="22"/>
      <c r="K19" s="22">
        <v>6</v>
      </c>
      <c r="L19" s="22"/>
      <c r="M19" s="22">
        <v>7</v>
      </c>
      <c r="N19" s="22">
        <v>11</v>
      </c>
      <c r="O19" s="78"/>
      <c r="P19" s="25">
        <f t="shared" si="1"/>
        <v>41</v>
      </c>
    </row>
    <row r="20" spans="1:16" s="12" customFormat="1" x14ac:dyDescent="0.25">
      <c r="A20" s="166" t="s">
        <v>217</v>
      </c>
      <c r="B20" s="167" t="s">
        <v>218</v>
      </c>
      <c r="C20" s="22">
        <v>4</v>
      </c>
      <c r="D20" s="22"/>
      <c r="E20" s="77">
        <v>5</v>
      </c>
      <c r="F20" s="22">
        <v>4</v>
      </c>
      <c r="G20" s="22">
        <v>5</v>
      </c>
      <c r="H20" s="22"/>
      <c r="I20" s="22"/>
      <c r="J20" s="22">
        <v>7</v>
      </c>
      <c r="K20" s="22">
        <v>8</v>
      </c>
      <c r="L20" s="22">
        <v>8</v>
      </c>
      <c r="M20" s="22"/>
      <c r="N20" s="22">
        <v>13</v>
      </c>
      <c r="O20" s="78"/>
      <c r="P20" s="25">
        <f t="shared" si="1"/>
        <v>54</v>
      </c>
    </row>
    <row r="21" spans="1:16" s="12" customFormat="1" x14ac:dyDescent="0.25">
      <c r="A21" s="166" t="s">
        <v>257</v>
      </c>
      <c r="B21" s="167" t="s">
        <v>258</v>
      </c>
      <c r="C21" s="22">
        <v>3</v>
      </c>
      <c r="D21" s="22"/>
      <c r="E21" s="77">
        <v>5</v>
      </c>
      <c r="F21" s="22">
        <v>5</v>
      </c>
      <c r="G21" s="22"/>
      <c r="H21" s="22">
        <v>4</v>
      </c>
      <c r="I21" s="22">
        <v>2</v>
      </c>
      <c r="J21" s="22">
        <v>6</v>
      </c>
      <c r="K21" s="22"/>
      <c r="L21" s="22"/>
      <c r="M21" s="22">
        <v>8</v>
      </c>
      <c r="N21" s="22">
        <v>13</v>
      </c>
      <c r="O21" s="78"/>
      <c r="P21" s="25">
        <f t="shared" si="1"/>
        <v>46</v>
      </c>
    </row>
    <row r="22" spans="1:16" s="12" customFormat="1" x14ac:dyDescent="0.25">
      <c r="A22" s="166" t="s">
        <v>261</v>
      </c>
      <c r="B22" s="167" t="s">
        <v>262</v>
      </c>
      <c r="C22" s="77">
        <v>5</v>
      </c>
      <c r="D22" s="22"/>
      <c r="E22" s="22">
        <v>3</v>
      </c>
      <c r="F22" s="22">
        <v>4</v>
      </c>
      <c r="G22" s="22">
        <v>4</v>
      </c>
      <c r="H22" s="22"/>
      <c r="I22" s="22"/>
      <c r="J22" s="22">
        <v>5</v>
      </c>
      <c r="K22" s="22"/>
      <c r="L22" s="22">
        <v>7</v>
      </c>
      <c r="M22" s="22"/>
      <c r="N22" s="22">
        <v>9</v>
      </c>
      <c r="O22" s="78"/>
      <c r="P22" s="25">
        <f t="shared" si="1"/>
        <v>37</v>
      </c>
    </row>
    <row r="23" spans="1:16" s="12" customFormat="1" x14ac:dyDescent="0.25">
      <c r="A23" s="166" t="s">
        <v>267</v>
      </c>
      <c r="B23" s="167" t="s">
        <v>268</v>
      </c>
      <c r="C23" s="22">
        <v>4</v>
      </c>
      <c r="D23" s="22"/>
      <c r="E23" s="77">
        <v>4</v>
      </c>
      <c r="F23" s="22">
        <v>4</v>
      </c>
      <c r="G23" s="22">
        <v>3</v>
      </c>
      <c r="H23" s="22"/>
      <c r="I23" s="22">
        <v>4</v>
      </c>
      <c r="J23" s="22">
        <v>6</v>
      </c>
      <c r="K23" s="22"/>
      <c r="L23" s="22"/>
      <c r="M23" s="22">
        <v>8</v>
      </c>
      <c r="N23" s="22">
        <v>13</v>
      </c>
      <c r="O23" s="78"/>
      <c r="P23" s="25">
        <f t="shared" si="1"/>
        <v>46</v>
      </c>
    </row>
    <row r="24" spans="1:16" s="12" customFormat="1" x14ac:dyDescent="0.25">
      <c r="A24" s="166" t="s">
        <v>271</v>
      </c>
      <c r="B24" s="167" t="s">
        <v>272</v>
      </c>
      <c r="C24" s="22"/>
      <c r="D24" s="22"/>
      <c r="E24" s="77">
        <v>2</v>
      </c>
      <c r="F24" s="22"/>
      <c r="G24" s="22">
        <v>5</v>
      </c>
      <c r="H24" s="22"/>
      <c r="I24" s="22">
        <v>4</v>
      </c>
      <c r="J24" s="22">
        <v>7</v>
      </c>
      <c r="K24" s="22">
        <v>5</v>
      </c>
      <c r="L24" s="22">
        <v>7</v>
      </c>
      <c r="M24" s="22"/>
      <c r="N24" s="22">
        <v>12</v>
      </c>
      <c r="O24" s="78"/>
      <c r="P24" s="25">
        <f t="shared" si="1"/>
        <v>42</v>
      </c>
    </row>
    <row r="25" spans="1:16" s="12" customFormat="1" x14ac:dyDescent="0.25">
      <c r="A25" s="166" t="s">
        <v>273</v>
      </c>
      <c r="B25" s="167" t="s">
        <v>274</v>
      </c>
      <c r="C25" s="22">
        <v>3</v>
      </c>
      <c r="D25" s="22">
        <v>5</v>
      </c>
      <c r="E25" s="77"/>
      <c r="F25" s="22"/>
      <c r="G25" s="22">
        <v>4</v>
      </c>
      <c r="H25" s="22"/>
      <c r="I25" s="22">
        <v>5</v>
      </c>
      <c r="J25" s="22"/>
      <c r="K25" s="22">
        <v>6</v>
      </c>
      <c r="L25" s="22"/>
      <c r="M25" s="22">
        <v>7</v>
      </c>
      <c r="N25" s="22">
        <v>11</v>
      </c>
      <c r="O25" s="78"/>
      <c r="P25" s="25">
        <f t="shared" si="1"/>
        <v>41</v>
      </c>
    </row>
    <row r="26" spans="1:16" s="12" customFormat="1" x14ac:dyDescent="0.25">
      <c r="A26" s="166" t="s">
        <v>283</v>
      </c>
      <c r="B26" s="167" t="s">
        <v>284</v>
      </c>
      <c r="C26" s="22">
        <v>4</v>
      </c>
      <c r="D26" s="22"/>
      <c r="E26" s="77">
        <v>5</v>
      </c>
      <c r="F26" s="22">
        <v>4</v>
      </c>
      <c r="G26" s="22">
        <v>5</v>
      </c>
      <c r="H26" s="22"/>
      <c r="I26" s="22"/>
      <c r="J26" s="22">
        <v>7</v>
      </c>
      <c r="K26" s="22">
        <v>8</v>
      </c>
      <c r="L26" s="22">
        <v>8</v>
      </c>
      <c r="M26" s="22"/>
      <c r="N26" s="22">
        <v>13</v>
      </c>
      <c r="O26" s="78"/>
      <c r="P26" s="25">
        <f t="shared" si="1"/>
        <v>54</v>
      </c>
    </row>
    <row r="27" spans="1:16" s="12" customFormat="1" x14ac:dyDescent="0.25">
      <c r="A27" s="166" t="s">
        <v>291</v>
      </c>
      <c r="B27" s="167" t="s">
        <v>292</v>
      </c>
      <c r="C27" s="22">
        <v>3</v>
      </c>
      <c r="D27" s="22"/>
      <c r="E27" s="77">
        <v>5</v>
      </c>
      <c r="F27" s="22">
        <v>5</v>
      </c>
      <c r="G27" s="22"/>
      <c r="H27" s="22">
        <v>4</v>
      </c>
      <c r="I27" s="22">
        <v>2</v>
      </c>
      <c r="J27" s="22">
        <v>6</v>
      </c>
      <c r="K27" s="22"/>
      <c r="L27" s="22"/>
      <c r="M27" s="22">
        <v>8</v>
      </c>
      <c r="N27" s="22">
        <v>13</v>
      </c>
      <c r="O27" s="78"/>
      <c r="P27" s="25">
        <f t="shared" si="1"/>
        <v>46</v>
      </c>
    </row>
    <row r="28" spans="1:16" s="12" customFormat="1" x14ac:dyDescent="0.25">
      <c r="A28" s="166" t="s">
        <v>335</v>
      </c>
      <c r="B28" s="167" t="s">
        <v>336</v>
      </c>
      <c r="C28" s="22">
        <v>3</v>
      </c>
      <c r="D28" s="22">
        <v>4</v>
      </c>
      <c r="E28" s="77">
        <v>5</v>
      </c>
      <c r="F28" s="22">
        <v>4</v>
      </c>
      <c r="G28" s="22">
        <v>5</v>
      </c>
      <c r="H28" s="22"/>
      <c r="I28" s="22"/>
      <c r="J28" s="22">
        <v>7</v>
      </c>
      <c r="K28" s="22">
        <v>5</v>
      </c>
      <c r="L28" s="22">
        <v>7</v>
      </c>
      <c r="M28" s="22"/>
      <c r="N28" s="22">
        <v>12</v>
      </c>
      <c r="O28" s="78"/>
      <c r="P28" s="25">
        <f t="shared" si="1"/>
        <v>52</v>
      </c>
    </row>
    <row r="29" spans="1:16" s="12" customFormat="1" x14ac:dyDescent="0.25">
      <c r="A29" s="166" t="s">
        <v>351</v>
      </c>
      <c r="B29" s="167" t="s">
        <v>352</v>
      </c>
      <c r="C29" s="22">
        <v>3</v>
      </c>
      <c r="D29" s="22">
        <v>4</v>
      </c>
      <c r="E29" s="77">
        <v>5</v>
      </c>
      <c r="F29" s="22"/>
      <c r="G29" s="22">
        <v>5</v>
      </c>
      <c r="H29" s="22"/>
      <c r="I29" s="22">
        <v>4</v>
      </c>
      <c r="J29" s="22">
        <v>7</v>
      </c>
      <c r="K29" s="22">
        <v>8</v>
      </c>
      <c r="L29" s="22">
        <v>8</v>
      </c>
      <c r="M29" s="22"/>
      <c r="N29" s="22">
        <v>13</v>
      </c>
      <c r="O29" s="78"/>
      <c r="P29" s="25">
        <f t="shared" si="1"/>
        <v>57</v>
      </c>
    </row>
    <row r="30" spans="1:16" s="12" customFormat="1" x14ac:dyDescent="0.25">
      <c r="A30" s="166" t="s">
        <v>389</v>
      </c>
      <c r="B30" s="167" t="s">
        <v>390</v>
      </c>
      <c r="C30" s="22">
        <v>4</v>
      </c>
      <c r="D30" s="22">
        <v>4</v>
      </c>
      <c r="E30" s="77">
        <v>5</v>
      </c>
      <c r="F30" s="22"/>
      <c r="G30" s="22">
        <v>3</v>
      </c>
      <c r="H30" s="22"/>
      <c r="I30" s="22">
        <v>4</v>
      </c>
      <c r="J30" s="22"/>
      <c r="K30" s="22"/>
      <c r="L30" s="22">
        <v>9</v>
      </c>
      <c r="M30" s="22">
        <v>8</v>
      </c>
      <c r="N30" s="22">
        <v>13</v>
      </c>
      <c r="O30" s="78"/>
      <c r="P30" s="25">
        <f t="shared" si="1"/>
        <v>50</v>
      </c>
    </row>
    <row r="31" spans="1:16" s="12" customFormat="1" x14ac:dyDescent="0.25">
      <c r="A31" s="166" t="s">
        <v>397</v>
      </c>
      <c r="B31" s="167" t="s">
        <v>398</v>
      </c>
      <c r="C31" s="22">
        <v>4</v>
      </c>
      <c r="D31" s="22"/>
      <c r="E31" s="77">
        <v>4</v>
      </c>
      <c r="F31" s="22"/>
      <c r="G31" s="22">
        <v>4</v>
      </c>
      <c r="H31" s="22">
        <v>4</v>
      </c>
      <c r="I31" s="22">
        <v>2</v>
      </c>
      <c r="J31" s="22"/>
      <c r="K31" s="22">
        <v>6</v>
      </c>
      <c r="L31" s="22"/>
      <c r="M31" s="22">
        <v>5</v>
      </c>
      <c r="N31" s="22">
        <v>11</v>
      </c>
      <c r="O31" s="78"/>
      <c r="P31" s="25">
        <f t="shared" si="1"/>
        <v>40</v>
      </c>
    </row>
    <row r="32" spans="1:16" s="12" customFormat="1" x14ac:dyDescent="0.25">
      <c r="A32" s="166" t="s">
        <v>401</v>
      </c>
      <c r="B32" s="167" t="s">
        <v>402</v>
      </c>
      <c r="C32" s="22">
        <v>4</v>
      </c>
      <c r="D32" s="22">
        <v>4</v>
      </c>
      <c r="E32" s="77">
        <v>5</v>
      </c>
      <c r="F32" s="22"/>
      <c r="G32" s="22">
        <v>5</v>
      </c>
      <c r="H32" s="22"/>
      <c r="I32" s="22">
        <v>4</v>
      </c>
      <c r="J32" s="22">
        <v>7</v>
      </c>
      <c r="K32" s="22">
        <v>8</v>
      </c>
      <c r="L32" s="22">
        <v>8</v>
      </c>
      <c r="M32" s="22"/>
      <c r="N32" s="22">
        <v>13</v>
      </c>
      <c r="O32" s="78"/>
      <c r="P32" s="25">
        <f t="shared" si="1"/>
        <v>58</v>
      </c>
    </row>
    <row r="33" spans="1:16" s="12" customFormat="1" x14ac:dyDescent="0.25">
      <c r="A33" s="166" t="s">
        <v>417</v>
      </c>
      <c r="B33" s="167" t="s">
        <v>418</v>
      </c>
      <c r="C33" s="22">
        <v>3</v>
      </c>
      <c r="D33" s="22">
        <v>5</v>
      </c>
      <c r="E33" s="77">
        <v>5</v>
      </c>
      <c r="F33" s="22"/>
      <c r="G33" s="22">
        <v>4</v>
      </c>
      <c r="H33" s="22"/>
      <c r="I33" s="22">
        <v>5</v>
      </c>
      <c r="J33" s="22"/>
      <c r="K33" s="22">
        <v>6</v>
      </c>
      <c r="L33" s="22"/>
      <c r="M33" s="22">
        <v>7</v>
      </c>
      <c r="N33" s="22">
        <v>11</v>
      </c>
      <c r="O33" s="78"/>
      <c r="P33" s="25">
        <f t="shared" si="1"/>
        <v>46</v>
      </c>
    </row>
    <row r="34" spans="1:16" s="12" customFormat="1" ht="15.75" x14ac:dyDescent="0.25">
      <c r="A34" s="188" t="s">
        <v>47</v>
      </c>
      <c r="B34" s="189"/>
      <c r="C34" s="85">
        <f t="shared" ref="C34:N34" si="2">COUNTA(C15:C33)</f>
        <v>17</v>
      </c>
      <c r="D34" s="50">
        <f t="shared" si="2"/>
        <v>8</v>
      </c>
      <c r="E34" s="50">
        <f t="shared" si="2"/>
        <v>16</v>
      </c>
      <c r="F34" s="50">
        <f t="shared" si="2"/>
        <v>10</v>
      </c>
      <c r="G34" s="50">
        <f t="shared" si="2"/>
        <v>17</v>
      </c>
      <c r="H34" s="50">
        <f t="shared" si="2"/>
        <v>4</v>
      </c>
      <c r="I34" s="50">
        <f t="shared" si="2"/>
        <v>13</v>
      </c>
      <c r="J34" s="50">
        <f t="shared" si="2"/>
        <v>14</v>
      </c>
      <c r="K34" s="50">
        <f t="shared" si="2"/>
        <v>12</v>
      </c>
      <c r="L34" s="50">
        <f t="shared" si="2"/>
        <v>11</v>
      </c>
      <c r="M34" s="50">
        <f t="shared" si="2"/>
        <v>9</v>
      </c>
      <c r="N34" s="50">
        <f t="shared" si="2"/>
        <v>19</v>
      </c>
      <c r="O34" s="26">
        <f>COUNT(O15:O33)</f>
        <v>0</v>
      </c>
      <c r="P34" s="58"/>
    </row>
    <row r="35" spans="1:16" s="12" customFormat="1" ht="15.75" x14ac:dyDescent="0.25">
      <c r="A35" s="180" t="s">
        <v>4</v>
      </c>
      <c r="B35" s="181"/>
      <c r="C35" s="130">
        <f t="shared" ref="C35:O35" si="3">COUNTIF(C15:C33,"&gt;"&amp;C14)</f>
        <v>10</v>
      </c>
      <c r="D35" s="135">
        <f t="shared" si="3"/>
        <v>8</v>
      </c>
      <c r="E35" s="135">
        <f t="shared" si="3"/>
        <v>12</v>
      </c>
      <c r="F35" s="135">
        <f t="shared" si="3"/>
        <v>10</v>
      </c>
      <c r="G35" s="135">
        <f t="shared" si="3"/>
        <v>14</v>
      </c>
      <c r="H35" s="135">
        <f t="shared" si="3"/>
        <v>3</v>
      </c>
      <c r="I35" s="135">
        <f t="shared" si="3"/>
        <v>10</v>
      </c>
      <c r="J35" s="135">
        <f t="shared" si="3"/>
        <v>8</v>
      </c>
      <c r="K35" s="135">
        <f t="shared" si="3"/>
        <v>5</v>
      </c>
      <c r="L35" s="135">
        <f t="shared" si="3"/>
        <v>11</v>
      </c>
      <c r="M35" s="135">
        <f t="shared" si="3"/>
        <v>8</v>
      </c>
      <c r="N35" s="135">
        <f t="shared" si="3"/>
        <v>17</v>
      </c>
      <c r="O35" s="26">
        <f t="shared" si="3"/>
        <v>0</v>
      </c>
      <c r="P35" s="58"/>
    </row>
    <row r="36" spans="1:16" s="12" customFormat="1" ht="15.75" x14ac:dyDescent="0.25">
      <c r="A36" s="180" t="s">
        <v>52</v>
      </c>
      <c r="B36" s="181"/>
      <c r="C36" s="130">
        <f t="shared" ref="C36:N36" si="4">ROUND(C35*100/C34,0)</f>
        <v>59</v>
      </c>
      <c r="D36" s="130">
        <f t="shared" si="4"/>
        <v>100</v>
      </c>
      <c r="E36" s="135">
        <f t="shared" si="4"/>
        <v>75</v>
      </c>
      <c r="F36" s="135">
        <f t="shared" si="4"/>
        <v>100</v>
      </c>
      <c r="G36" s="135">
        <f t="shared" si="4"/>
        <v>82</v>
      </c>
      <c r="H36" s="135">
        <f t="shared" si="4"/>
        <v>75</v>
      </c>
      <c r="I36" s="135">
        <f t="shared" si="4"/>
        <v>77</v>
      </c>
      <c r="J36" s="135">
        <f t="shared" si="4"/>
        <v>57</v>
      </c>
      <c r="K36" s="135">
        <f t="shared" si="4"/>
        <v>42</v>
      </c>
      <c r="L36" s="135">
        <f t="shared" si="4"/>
        <v>100</v>
      </c>
      <c r="M36" s="135">
        <f t="shared" si="4"/>
        <v>89</v>
      </c>
      <c r="N36" s="135">
        <f t="shared" si="4"/>
        <v>89</v>
      </c>
      <c r="O36" s="26" t="e">
        <f>ROUND(O35*100/O34,0)</f>
        <v>#DIV/0!</v>
      </c>
      <c r="P36" s="58"/>
    </row>
    <row r="37" spans="1:16" s="12" customFormat="1" x14ac:dyDescent="0.25">
      <c r="A37" s="184" t="s">
        <v>14</v>
      </c>
      <c r="B37" s="185"/>
      <c r="C37" s="130" t="str">
        <f>IF(C36&gt;=80,"3",IF(C36&gt;=70,"2",IF(C36&gt;=60,"1","-")))</f>
        <v>-</v>
      </c>
      <c r="D37" s="135" t="str">
        <f t="shared" ref="D37:O37" si="5">IF(D36&gt;=80,"3",IF(D36&gt;=70,"2",IF(D36&gt;=60,"1","-")))</f>
        <v>3</v>
      </c>
      <c r="E37" s="135" t="str">
        <f t="shared" si="5"/>
        <v>2</v>
      </c>
      <c r="F37" s="135" t="str">
        <f t="shared" si="5"/>
        <v>3</v>
      </c>
      <c r="G37" s="135" t="str">
        <f t="shared" si="5"/>
        <v>3</v>
      </c>
      <c r="H37" s="135" t="str">
        <f t="shared" si="5"/>
        <v>2</v>
      </c>
      <c r="I37" s="135" t="str">
        <f t="shared" si="5"/>
        <v>2</v>
      </c>
      <c r="J37" s="135" t="str">
        <f t="shared" si="5"/>
        <v>-</v>
      </c>
      <c r="K37" s="135" t="str">
        <f t="shared" si="5"/>
        <v>-</v>
      </c>
      <c r="L37" s="135" t="str">
        <f t="shared" si="5"/>
        <v>3</v>
      </c>
      <c r="M37" s="135" t="str">
        <f t="shared" si="5"/>
        <v>3</v>
      </c>
      <c r="N37" s="135" t="str">
        <f t="shared" si="5"/>
        <v>3</v>
      </c>
      <c r="O37" s="26" t="e">
        <f t="shared" si="5"/>
        <v>#DIV/0!</v>
      </c>
      <c r="P37" s="58"/>
    </row>
    <row r="38" spans="1:16" s="12" customFormat="1" x14ac:dyDescent="0.25">
      <c r="B38" s="8"/>
      <c r="C38" s="21" t="s">
        <v>58</v>
      </c>
      <c r="D38" s="21" t="s">
        <v>1</v>
      </c>
      <c r="E38" s="21" t="s">
        <v>58</v>
      </c>
      <c r="F38" s="21" t="s">
        <v>2</v>
      </c>
      <c r="G38" s="21" t="s">
        <v>58</v>
      </c>
      <c r="H38" s="21" t="s">
        <v>3</v>
      </c>
      <c r="I38" s="21" t="s">
        <v>2</v>
      </c>
      <c r="J38" s="21" t="s">
        <v>1</v>
      </c>
      <c r="K38" s="21" t="s">
        <v>1</v>
      </c>
      <c r="L38" s="21" t="s">
        <v>58</v>
      </c>
      <c r="M38" s="21" t="s">
        <v>0</v>
      </c>
      <c r="N38" s="21" t="s">
        <v>58</v>
      </c>
      <c r="P38" s="9"/>
    </row>
    <row r="39" spans="1:16" s="12" customFormat="1" ht="18.75" x14ac:dyDescent="0.3">
      <c r="B39" s="8"/>
      <c r="C39" s="9"/>
      <c r="D39" s="9"/>
      <c r="E39" s="10"/>
      <c r="F39" s="58"/>
      <c r="G39" s="57"/>
      <c r="H39" s="59" t="s">
        <v>15</v>
      </c>
      <c r="I39" s="59"/>
      <c r="J39" s="13" t="s">
        <v>18</v>
      </c>
      <c r="K39" s="13"/>
      <c r="L39" s="14"/>
      <c r="M39" s="14"/>
      <c r="N39" s="15"/>
      <c r="P39" s="9"/>
    </row>
    <row r="40" spans="1:16" s="12" customFormat="1" ht="20.25" x14ac:dyDescent="0.3">
      <c r="B40" s="8"/>
      <c r="C40" s="16"/>
      <c r="D40" s="17"/>
      <c r="E40" s="11"/>
      <c r="F40" s="56" t="s">
        <v>16</v>
      </c>
      <c r="G40" s="57"/>
      <c r="H40" s="18" t="s">
        <v>35</v>
      </c>
      <c r="I40" s="18" t="s">
        <v>14</v>
      </c>
      <c r="J40" s="18" t="s">
        <v>35</v>
      </c>
      <c r="K40" s="18" t="s">
        <v>14</v>
      </c>
      <c r="L40" s="19"/>
      <c r="M40" s="19"/>
      <c r="N40" s="16"/>
      <c r="P40" s="9"/>
    </row>
    <row r="41" spans="1:16" s="12" customFormat="1" ht="20.25" x14ac:dyDescent="0.3">
      <c r="B41" s="8"/>
      <c r="C41" s="16"/>
      <c r="D41" s="16"/>
      <c r="E41" s="11"/>
      <c r="F41" s="56" t="s">
        <v>31</v>
      </c>
      <c r="G41" s="57"/>
      <c r="H41" s="21">
        <f>AVERAGE(M36)</f>
        <v>89</v>
      </c>
      <c r="I41" s="135" t="str">
        <f>IF(H41&gt;=80,"3",IF(H41&gt;=70,"2",IF(H41&gt;=60,"1",IF(H41&lt;59,"-"))))</f>
        <v>3</v>
      </c>
      <c r="J41" s="135" t="e">
        <f>(H41*0.3)+($O$36*0.7)</f>
        <v>#DIV/0!</v>
      </c>
      <c r="K41" s="135" t="e">
        <f>IF(J41&gt;=80,"3",IF(J41&gt;=70,"2",IF(J41&gt;=60,"1",IF(J41&lt;59,"-"))))</f>
        <v>#DIV/0!</v>
      </c>
      <c r="L41" s="20"/>
      <c r="M41" s="20"/>
      <c r="N41" s="16"/>
      <c r="P41" s="9"/>
    </row>
    <row r="42" spans="1:16" s="12" customFormat="1" ht="20.25" x14ac:dyDescent="0.3">
      <c r="B42" s="8"/>
      <c r="C42" s="9"/>
      <c r="D42" s="9"/>
      <c r="E42" s="10"/>
      <c r="F42" s="56" t="s">
        <v>32</v>
      </c>
      <c r="G42" s="57"/>
      <c r="H42" s="21">
        <f>AVERAGE(D36,J36,K36)</f>
        <v>66.333333333333329</v>
      </c>
      <c r="I42" s="135" t="str">
        <f t="shared" ref="I42:I45" si="6">IF(H42&gt;=80,"3",IF(H42&gt;=70,"2",IF(H42&gt;=60,"1",IF(H42&lt;59,"-"))))</f>
        <v>1</v>
      </c>
      <c r="J42" s="135" t="e">
        <f t="shared" ref="J42:J45" si="7">(H42*0.3)+($O$36*0.7)</f>
        <v>#DIV/0!</v>
      </c>
      <c r="K42" s="135" t="e">
        <f>IF(J42&gt;=80,"3",IF(J42&gt;=70,"2",IF(J42&gt;=60,"1",IF(J42&lt;59,"-"))))</f>
        <v>#DIV/0!</v>
      </c>
      <c r="L42" s="20"/>
      <c r="M42" s="20"/>
      <c r="N42" s="16"/>
      <c r="P42" s="9"/>
    </row>
    <row r="43" spans="1:16" s="12" customFormat="1" ht="20.25" x14ac:dyDescent="0.3">
      <c r="B43" s="8"/>
      <c r="C43" s="9"/>
      <c r="D43" s="9"/>
      <c r="E43" s="10"/>
      <c r="F43" s="56" t="s">
        <v>33</v>
      </c>
      <c r="G43" s="57"/>
      <c r="H43" s="21">
        <f>AVERAGE(F36,I36)</f>
        <v>88.5</v>
      </c>
      <c r="I43" s="135" t="str">
        <f t="shared" si="6"/>
        <v>3</v>
      </c>
      <c r="J43" s="135" t="e">
        <f t="shared" si="7"/>
        <v>#DIV/0!</v>
      </c>
      <c r="K43" s="135" t="e">
        <f>IF(J43&gt;=80,"3",IF(J43&gt;=70,"2",IF(J43&gt;=60,"1",IF(J43&lt;59,"-"))))</f>
        <v>#DIV/0!</v>
      </c>
      <c r="L43" s="20"/>
      <c r="M43" s="20"/>
      <c r="N43" s="16"/>
      <c r="P43" s="9"/>
    </row>
    <row r="44" spans="1:16" s="12" customFormat="1" ht="20.25" x14ac:dyDescent="0.3">
      <c r="B44" s="8"/>
      <c r="C44" s="9"/>
      <c r="D44" s="9"/>
      <c r="E44" s="10"/>
      <c r="F44" s="56" t="s">
        <v>34</v>
      </c>
      <c r="G44" s="57"/>
      <c r="H44" s="21">
        <f>AVERAGE(H36)</f>
        <v>75</v>
      </c>
      <c r="I44" s="135" t="str">
        <f t="shared" si="6"/>
        <v>2</v>
      </c>
      <c r="J44" s="135" t="e">
        <f t="shared" si="7"/>
        <v>#DIV/0!</v>
      </c>
      <c r="K44" s="135" t="e">
        <f>IF(J44&gt;=80,"3",IF(J44&gt;=70,"2",IF(J44&gt;=60,"1",IF(J44&lt;59,"-"))))</f>
        <v>#DIV/0!</v>
      </c>
      <c r="L44" s="20"/>
      <c r="M44" s="20"/>
      <c r="N44" s="16"/>
      <c r="P44" s="9"/>
    </row>
    <row r="45" spans="1:16" s="12" customFormat="1" ht="20.25" x14ac:dyDescent="0.3">
      <c r="B45" s="8"/>
      <c r="C45" s="9"/>
      <c r="D45" s="9"/>
      <c r="E45" s="10"/>
      <c r="F45" s="56" t="s">
        <v>59</v>
      </c>
      <c r="G45" s="57"/>
      <c r="H45" s="21">
        <f>AVERAGE(C36,E36,G36,L36,N36)</f>
        <v>81</v>
      </c>
      <c r="I45" s="135" t="str">
        <f t="shared" si="6"/>
        <v>3</v>
      </c>
      <c r="J45" s="135" t="e">
        <f t="shared" si="7"/>
        <v>#DIV/0!</v>
      </c>
      <c r="K45" s="135" t="e">
        <f>IF(J45&gt;=80,"3",IF(J45&gt;=70,"2",IF(J45&gt;=60,"1",IF(J45&lt;59,"-"))))</f>
        <v>#DIV/0!</v>
      </c>
      <c r="L45" s="20"/>
      <c r="M45" s="20"/>
      <c r="N45" s="16"/>
      <c r="P45" s="9"/>
    </row>
    <row r="46" spans="1:16" s="12" customFormat="1" x14ac:dyDescent="0.25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P46" s="9"/>
    </row>
    <row r="47" spans="1:16" x14ac:dyDescent="0.25">
      <c r="A47" s="38"/>
    </row>
    <row r="48" spans="1:16" x14ac:dyDescent="0.25">
      <c r="A48" s="38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2" spans="1:1" x14ac:dyDescent="0.25">
      <c r="A52" s="38"/>
    </row>
    <row r="53" spans="1:1" x14ac:dyDescent="0.25">
      <c r="A53" s="38"/>
    </row>
  </sheetData>
  <mergeCells count="22">
    <mergeCell ref="A37:B37"/>
    <mergeCell ref="A6:B6"/>
    <mergeCell ref="C6:G6"/>
    <mergeCell ref="H6:L6"/>
    <mergeCell ref="M6:P6"/>
    <mergeCell ref="C9:N9"/>
    <mergeCell ref="C10:I10"/>
    <mergeCell ref="J10:M10"/>
    <mergeCell ref="A12:B12"/>
    <mergeCell ref="A13:B13"/>
    <mergeCell ref="A34:B34"/>
    <mergeCell ref="A35:B35"/>
    <mergeCell ref="A36:B36"/>
    <mergeCell ref="A1:P1"/>
    <mergeCell ref="A2:P2"/>
    <mergeCell ref="A3:P3"/>
    <mergeCell ref="A4:P4"/>
    <mergeCell ref="A5:B5"/>
    <mergeCell ref="C5:G5"/>
    <mergeCell ref="I5:K5"/>
    <mergeCell ref="L5:M5"/>
    <mergeCell ref="N5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7" width="18.42578125" style="3" customWidth="1"/>
    <col min="8" max="16384" width="9.140625" style="3"/>
  </cols>
  <sheetData>
    <row r="1" spans="1:13" ht="28.5" customHeight="1" x14ac:dyDescent="0.3">
      <c r="A1" s="36" t="str">
        <f>'3.1'!D8</f>
        <v>Sub:  STRATEGIC MANAGEMENT AND BUSINESS ETHICS t   Sub Code: 3.1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3" x14ac:dyDescent="0.25">
      <c r="C3" s="62"/>
      <c r="D3" s="62" t="s">
        <v>15</v>
      </c>
      <c r="E3" s="62"/>
      <c r="F3" s="62" t="s">
        <v>18</v>
      </c>
      <c r="G3" s="62"/>
    </row>
    <row r="4" spans="1:13" x14ac:dyDescent="0.25">
      <c r="C4" s="63" t="s">
        <v>16</v>
      </c>
      <c r="D4" s="62" t="s">
        <v>17</v>
      </c>
      <c r="E4" s="62" t="s">
        <v>14</v>
      </c>
      <c r="F4" s="62" t="s">
        <v>17</v>
      </c>
      <c r="G4" s="62" t="s">
        <v>14</v>
      </c>
    </row>
    <row r="5" spans="1:13" x14ac:dyDescent="0.25">
      <c r="C5" s="63" t="s">
        <v>0</v>
      </c>
      <c r="D5" s="28">
        <f>'3.1'!H199</f>
        <v>74</v>
      </c>
      <c r="E5" s="28" t="str">
        <f>'3.1'!I199</f>
        <v>2</v>
      </c>
      <c r="F5" s="28" t="e">
        <f>'3.1'!J199</f>
        <v>#DIV/0!</v>
      </c>
      <c r="G5" s="28" t="e">
        <f>'3.1'!K199</f>
        <v>#DIV/0!</v>
      </c>
    </row>
    <row r="6" spans="1:13" x14ac:dyDescent="0.25">
      <c r="C6" s="63" t="s">
        <v>1</v>
      </c>
      <c r="D6" s="28">
        <f>'3.1'!H200</f>
        <v>68.666666666666671</v>
      </c>
      <c r="E6" s="28" t="str">
        <f>'3.1'!I200</f>
        <v>1</v>
      </c>
      <c r="F6" s="28" t="e">
        <f>'3.1'!J200</f>
        <v>#DIV/0!</v>
      </c>
      <c r="G6" s="28" t="e">
        <f>'3.1'!K200</f>
        <v>#DIV/0!</v>
      </c>
    </row>
    <row r="7" spans="1:13" x14ac:dyDescent="0.25">
      <c r="C7" s="63" t="s">
        <v>2</v>
      </c>
      <c r="D7" s="28">
        <f>'3.1'!H201</f>
        <v>73.333333333333329</v>
      </c>
      <c r="E7" s="28" t="str">
        <f>'3.1'!I201</f>
        <v>2</v>
      </c>
      <c r="F7" s="28" t="e">
        <f>'3.1'!J201</f>
        <v>#DIV/0!</v>
      </c>
      <c r="G7" s="28" t="e">
        <f>'3.1'!K201</f>
        <v>#DIV/0!</v>
      </c>
    </row>
    <row r="8" spans="1:13" x14ac:dyDescent="0.25">
      <c r="C8" s="63" t="s">
        <v>3</v>
      </c>
      <c r="D8" s="28">
        <f>'3.1'!H202</f>
        <v>78</v>
      </c>
      <c r="E8" s="28" t="str">
        <f>'3.1'!I202</f>
        <v>2</v>
      </c>
      <c r="F8" s="28" t="e">
        <f>'3.1'!J202</f>
        <v>#DIV/0!</v>
      </c>
      <c r="G8" s="28" t="e">
        <f>'3.1'!K202</f>
        <v>#DIV/0!</v>
      </c>
    </row>
    <row r="9" spans="1:13" x14ac:dyDescent="0.25">
      <c r="C9" s="63" t="s">
        <v>58</v>
      </c>
      <c r="D9" s="28">
        <f>'3.1'!H203</f>
        <v>67.5</v>
      </c>
      <c r="E9" s="28" t="str">
        <f>'3.1'!I203</f>
        <v>1</v>
      </c>
      <c r="F9" s="28" t="e">
        <f>'3.1'!J203</f>
        <v>#DIV/0!</v>
      </c>
      <c r="G9" s="28" t="e">
        <f>'3.1'!K203</f>
        <v>#DIV/0!</v>
      </c>
    </row>
    <row r="13" spans="1:13" ht="15.75" thickBot="1" x14ac:dyDescent="0.3">
      <c r="B13" s="64"/>
      <c r="C13" s="65" t="s">
        <v>6</v>
      </c>
      <c r="D13" s="65" t="s">
        <v>7</v>
      </c>
      <c r="E13" s="65" t="s">
        <v>5</v>
      </c>
      <c r="F13" s="65" t="s">
        <v>12</v>
      </c>
      <c r="G13" s="65" t="s">
        <v>13</v>
      </c>
      <c r="H13" s="65" t="s">
        <v>48</v>
      </c>
      <c r="I13" s="65" t="s">
        <v>49</v>
      </c>
      <c r="J13" s="65" t="s">
        <v>50</v>
      </c>
      <c r="K13" s="65" t="s">
        <v>51</v>
      </c>
      <c r="L13" s="136" t="s">
        <v>81</v>
      </c>
      <c r="M13" s="136" t="s">
        <v>82</v>
      </c>
    </row>
    <row r="14" spans="1:13" ht="16.5" thickBot="1" x14ac:dyDescent="0.3">
      <c r="B14" s="65" t="s">
        <v>8</v>
      </c>
      <c r="C14" s="79">
        <v>2</v>
      </c>
      <c r="D14" s="80">
        <v>1</v>
      </c>
      <c r="E14" s="80"/>
      <c r="F14" s="80">
        <v>3</v>
      </c>
      <c r="G14" s="80">
        <v>1</v>
      </c>
      <c r="H14" s="80">
        <v>3</v>
      </c>
      <c r="I14" s="80">
        <v>3</v>
      </c>
      <c r="J14" s="80">
        <v>1</v>
      </c>
      <c r="K14" s="80">
        <v>2</v>
      </c>
      <c r="L14" s="80">
        <v>2</v>
      </c>
      <c r="M14" s="80"/>
    </row>
    <row r="15" spans="1:13" ht="16.5" thickBot="1" x14ac:dyDescent="0.3">
      <c r="B15" s="65" t="s">
        <v>9</v>
      </c>
      <c r="C15" s="81">
        <v>3</v>
      </c>
      <c r="D15" s="82">
        <v>2</v>
      </c>
      <c r="E15" s="82">
        <v>2</v>
      </c>
      <c r="F15" s="82">
        <v>2</v>
      </c>
      <c r="G15" s="82">
        <v>3</v>
      </c>
      <c r="H15" s="82">
        <v>2</v>
      </c>
      <c r="I15" s="82">
        <v>1</v>
      </c>
      <c r="J15" s="82">
        <v>3</v>
      </c>
      <c r="K15" s="82">
        <v>3</v>
      </c>
      <c r="L15" s="80">
        <v>1</v>
      </c>
      <c r="M15" s="80">
        <v>2</v>
      </c>
    </row>
    <row r="16" spans="1:13" ht="16.5" thickBot="1" x14ac:dyDescent="0.3">
      <c r="B16" s="65" t="s">
        <v>10</v>
      </c>
      <c r="C16" s="81">
        <v>2</v>
      </c>
      <c r="D16" s="82">
        <v>3</v>
      </c>
      <c r="E16" s="82">
        <v>3</v>
      </c>
      <c r="F16" s="82">
        <v>1</v>
      </c>
      <c r="G16" s="82">
        <v>3</v>
      </c>
      <c r="H16" s="82">
        <v>1</v>
      </c>
      <c r="I16" s="82"/>
      <c r="J16" s="82">
        <v>1</v>
      </c>
      <c r="K16" s="82">
        <v>3</v>
      </c>
      <c r="L16" s="80">
        <v>2</v>
      </c>
      <c r="M16" s="80">
        <v>1</v>
      </c>
    </row>
    <row r="17" spans="1:13" ht="16.5" thickBot="1" x14ac:dyDescent="0.3">
      <c r="B17" s="65" t="s">
        <v>11</v>
      </c>
      <c r="C17" s="81"/>
      <c r="D17" s="82">
        <v>3</v>
      </c>
      <c r="E17" s="82"/>
      <c r="F17" s="82">
        <v>2</v>
      </c>
      <c r="G17" s="82">
        <v>1</v>
      </c>
      <c r="H17" s="82">
        <v>3</v>
      </c>
      <c r="I17" s="82">
        <v>1</v>
      </c>
      <c r="J17" s="82">
        <v>3</v>
      </c>
      <c r="K17" s="82"/>
      <c r="L17" s="80">
        <v>2</v>
      </c>
      <c r="M17" s="80">
        <v>2</v>
      </c>
    </row>
    <row r="18" spans="1:13" ht="16.5" thickBot="1" x14ac:dyDescent="0.3">
      <c r="B18" s="65" t="s">
        <v>57</v>
      </c>
      <c r="C18" s="81">
        <v>2</v>
      </c>
      <c r="D18" s="82">
        <v>1</v>
      </c>
      <c r="E18" s="82">
        <v>3</v>
      </c>
      <c r="F18" s="82">
        <v>1</v>
      </c>
      <c r="G18" s="82">
        <v>1</v>
      </c>
      <c r="H18" s="82"/>
      <c r="I18" s="82">
        <v>1</v>
      </c>
      <c r="J18" s="82"/>
      <c r="K18" s="82">
        <v>3</v>
      </c>
      <c r="L18" s="80">
        <v>3</v>
      </c>
      <c r="M18" s="80"/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198" t="s">
        <v>29</v>
      </c>
      <c r="B22" s="198"/>
      <c r="C22" s="195" t="s">
        <v>6</v>
      </c>
      <c r="D22" s="195" t="s">
        <v>7</v>
      </c>
      <c r="E22" s="195" t="s">
        <v>5</v>
      </c>
      <c r="F22" s="195" t="s">
        <v>12</v>
      </c>
      <c r="G22" s="195" t="s">
        <v>13</v>
      </c>
      <c r="H22" s="195" t="s">
        <v>48</v>
      </c>
      <c r="I22" s="195" t="s">
        <v>49</v>
      </c>
      <c r="J22" s="195" t="s">
        <v>50</v>
      </c>
      <c r="K22" s="195" t="s">
        <v>51</v>
      </c>
      <c r="L22" s="195" t="s">
        <v>81</v>
      </c>
      <c r="M22" s="195" t="s">
        <v>82</v>
      </c>
    </row>
    <row r="23" spans="1:13" x14ac:dyDescent="0.25">
      <c r="A23" s="197" t="s">
        <v>28</v>
      </c>
      <c r="B23" s="197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</row>
    <row r="24" spans="1:13" x14ac:dyDescent="0.25">
      <c r="A24" s="65" t="s">
        <v>8</v>
      </c>
      <c r="B24" s="23" t="e">
        <f>F5</f>
        <v>#DIV/0!</v>
      </c>
      <c r="C24" s="143" t="e">
        <f>C14*$B$24/3</f>
        <v>#DIV/0!</v>
      </c>
      <c r="D24" s="143" t="e">
        <f t="shared" ref="D24:M24" si="0">D14*$B$24/3</f>
        <v>#DIV/0!</v>
      </c>
      <c r="E24" s="143" t="e">
        <f t="shared" si="0"/>
        <v>#DIV/0!</v>
      </c>
      <c r="F24" s="143" t="e">
        <f t="shared" si="0"/>
        <v>#DIV/0!</v>
      </c>
      <c r="G24" s="143" t="e">
        <f t="shared" si="0"/>
        <v>#DIV/0!</v>
      </c>
      <c r="H24" s="143" t="e">
        <f t="shared" si="0"/>
        <v>#DIV/0!</v>
      </c>
      <c r="I24" s="143" t="e">
        <f t="shared" si="0"/>
        <v>#DIV/0!</v>
      </c>
      <c r="J24" s="143" t="e">
        <f t="shared" si="0"/>
        <v>#DIV/0!</v>
      </c>
      <c r="K24" s="143" t="e">
        <f t="shared" si="0"/>
        <v>#DIV/0!</v>
      </c>
      <c r="L24" s="143" t="e">
        <f t="shared" si="0"/>
        <v>#DIV/0!</v>
      </c>
      <c r="M24" s="143" t="e">
        <f t="shared" si="0"/>
        <v>#DIV/0!</v>
      </c>
    </row>
    <row r="25" spans="1:13" x14ac:dyDescent="0.25">
      <c r="A25" s="65" t="s">
        <v>9</v>
      </c>
      <c r="B25" s="23" t="e">
        <f>F6</f>
        <v>#DIV/0!</v>
      </c>
      <c r="C25" s="143" t="e">
        <f>C15*$B$25/3</f>
        <v>#DIV/0!</v>
      </c>
      <c r="D25" s="143" t="e">
        <f t="shared" ref="D25:M25" si="1">D15*$B$25/3</f>
        <v>#DIV/0!</v>
      </c>
      <c r="E25" s="143" t="e">
        <f t="shared" si="1"/>
        <v>#DIV/0!</v>
      </c>
      <c r="F25" s="143" t="e">
        <f t="shared" si="1"/>
        <v>#DIV/0!</v>
      </c>
      <c r="G25" s="143" t="e">
        <f t="shared" si="1"/>
        <v>#DIV/0!</v>
      </c>
      <c r="H25" s="143" t="e">
        <f t="shared" si="1"/>
        <v>#DIV/0!</v>
      </c>
      <c r="I25" s="143" t="e">
        <f t="shared" si="1"/>
        <v>#DIV/0!</v>
      </c>
      <c r="J25" s="143" t="e">
        <f t="shared" si="1"/>
        <v>#DIV/0!</v>
      </c>
      <c r="K25" s="143" t="e">
        <f t="shared" si="1"/>
        <v>#DIV/0!</v>
      </c>
      <c r="L25" s="143" t="e">
        <f t="shared" si="1"/>
        <v>#DIV/0!</v>
      </c>
      <c r="M25" s="143" t="e">
        <f t="shared" si="1"/>
        <v>#DIV/0!</v>
      </c>
    </row>
    <row r="26" spans="1:13" x14ac:dyDescent="0.25">
      <c r="A26" s="65" t="s">
        <v>10</v>
      </c>
      <c r="B26" s="23" t="e">
        <f>F7</f>
        <v>#DIV/0!</v>
      </c>
      <c r="C26" s="143" t="e">
        <f>C16*$B$26/3</f>
        <v>#DIV/0!</v>
      </c>
      <c r="D26" s="143" t="e">
        <f t="shared" ref="D26:M26" si="2">D16*$B$26/3</f>
        <v>#DIV/0!</v>
      </c>
      <c r="E26" s="143" t="e">
        <f t="shared" si="2"/>
        <v>#DIV/0!</v>
      </c>
      <c r="F26" s="143" t="e">
        <f t="shared" si="2"/>
        <v>#DIV/0!</v>
      </c>
      <c r="G26" s="143" t="e">
        <f t="shared" si="2"/>
        <v>#DIV/0!</v>
      </c>
      <c r="H26" s="143" t="e">
        <f t="shared" si="2"/>
        <v>#DIV/0!</v>
      </c>
      <c r="I26" s="143" t="e">
        <f t="shared" si="2"/>
        <v>#DIV/0!</v>
      </c>
      <c r="J26" s="143" t="e">
        <f t="shared" si="2"/>
        <v>#DIV/0!</v>
      </c>
      <c r="K26" s="143" t="e">
        <f t="shared" si="2"/>
        <v>#DIV/0!</v>
      </c>
      <c r="L26" s="143" t="e">
        <f t="shared" si="2"/>
        <v>#DIV/0!</v>
      </c>
      <c r="M26" s="143" t="e">
        <f t="shared" si="2"/>
        <v>#DIV/0!</v>
      </c>
    </row>
    <row r="27" spans="1:13" x14ac:dyDescent="0.25">
      <c r="A27" s="65" t="s">
        <v>11</v>
      </c>
      <c r="B27" s="23" t="e">
        <f>F8</f>
        <v>#DIV/0!</v>
      </c>
      <c r="C27" s="143" t="e">
        <f>C17*$B$27/3</f>
        <v>#DIV/0!</v>
      </c>
      <c r="D27" s="143" t="e">
        <f t="shared" ref="D27:M27" si="3">D17*$B$27/3</f>
        <v>#DIV/0!</v>
      </c>
      <c r="E27" s="143" t="e">
        <f t="shared" si="3"/>
        <v>#DIV/0!</v>
      </c>
      <c r="F27" s="143" t="e">
        <f t="shared" si="3"/>
        <v>#DIV/0!</v>
      </c>
      <c r="G27" s="143" t="e">
        <f t="shared" si="3"/>
        <v>#DIV/0!</v>
      </c>
      <c r="H27" s="143" t="e">
        <f t="shared" si="3"/>
        <v>#DIV/0!</v>
      </c>
      <c r="I27" s="143" t="e">
        <f t="shared" si="3"/>
        <v>#DIV/0!</v>
      </c>
      <c r="J27" s="143" t="e">
        <f t="shared" si="3"/>
        <v>#DIV/0!</v>
      </c>
      <c r="K27" s="143" t="e">
        <f t="shared" si="3"/>
        <v>#DIV/0!</v>
      </c>
      <c r="L27" s="143" t="e">
        <f t="shared" si="3"/>
        <v>#DIV/0!</v>
      </c>
      <c r="M27" s="143" t="e">
        <f t="shared" si="3"/>
        <v>#DIV/0!</v>
      </c>
    </row>
    <row r="28" spans="1:13" x14ac:dyDescent="0.25">
      <c r="A28" s="136" t="s">
        <v>57</v>
      </c>
      <c r="B28" s="23" t="e">
        <f>F9</f>
        <v>#DIV/0!</v>
      </c>
      <c r="C28" s="143" t="e">
        <f>C18*$B$28/3</f>
        <v>#DIV/0!</v>
      </c>
      <c r="D28" s="143" t="e">
        <f t="shared" ref="D28:M28" si="4">D18*$B$28/3</f>
        <v>#DIV/0!</v>
      </c>
      <c r="E28" s="143" t="e">
        <f t="shared" si="4"/>
        <v>#DIV/0!</v>
      </c>
      <c r="F28" s="143" t="e">
        <f t="shared" si="4"/>
        <v>#DIV/0!</v>
      </c>
      <c r="G28" s="143" t="e">
        <f t="shared" si="4"/>
        <v>#DIV/0!</v>
      </c>
      <c r="H28" s="143" t="e">
        <f t="shared" si="4"/>
        <v>#DIV/0!</v>
      </c>
      <c r="I28" s="143" t="e">
        <f t="shared" si="4"/>
        <v>#DIV/0!</v>
      </c>
      <c r="J28" s="143" t="e">
        <f t="shared" si="4"/>
        <v>#DIV/0!</v>
      </c>
      <c r="K28" s="143" t="e">
        <f t="shared" si="4"/>
        <v>#DIV/0!</v>
      </c>
      <c r="L28" s="143" t="e">
        <f t="shared" si="4"/>
        <v>#DIV/0!</v>
      </c>
      <c r="M28" s="143" t="e">
        <f t="shared" si="4"/>
        <v>#DIV/0!</v>
      </c>
    </row>
    <row r="29" spans="1:13" x14ac:dyDescent="0.25">
      <c r="A29" s="65" t="s">
        <v>30</v>
      </c>
      <c r="B29" s="24"/>
      <c r="C29" s="142" t="e">
        <f>AVERAGE(C24:C28)</f>
        <v>#DIV/0!</v>
      </c>
      <c r="D29" s="142" t="e">
        <f>AVERAGE(D24:D28)</f>
        <v>#DIV/0!</v>
      </c>
      <c r="E29" s="142" t="e">
        <f>AVERAGE(E24:E28)</f>
        <v>#DIV/0!</v>
      </c>
      <c r="F29" s="142" t="e">
        <f>AVERAGE(F24:F28)</f>
        <v>#DIV/0!</v>
      </c>
      <c r="G29" s="142" t="e">
        <f>AVERAGE(G24:G28)</f>
        <v>#DIV/0!</v>
      </c>
      <c r="H29" s="142" t="e">
        <f t="shared" ref="H29:M29" si="5">AVERAGE(H24:H28)</f>
        <v>#DIV/0!</v>
      </c>
      <c r="I29" s="142" t="e">
        <f t="shared" si="5"/>
        <v>#DIV/0!</v>
      </c>
      <c r="J29" s="142" t="e">
        <f t="shared" si="5"/>
        <v>#DIV/0!</v>
      </c>
      <c r="K29" s="142" t="e">
        <f t="shared" si="5"/>
        <v>#DIV/0!</v>
      </c>
      <c r="L29" s="142" t="e">
        <f t="shared" si="5"/>
        <v>#DIV/0!</v>
      </c>
      <c r="M29" s="142" t="e">
        <f t="shared" si="5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3">
    <mergeCell ref="F22:F23"/>
    <mergeCell ref="G22:G23"/>
    <mergeCell ref="A23:B23"/>
    <mergeCell ref="A22:B22"/>
    <mergeCell ref="C22:C23"/>
    <mergeCell ref="D22:D23"/>
    <mergeCell ref="E22:E23"/>
    <mergeCell ref="L22:L23"/>
    <mergeCell ref="M22:M23"/>
    <mergeCell ref="H22:H23"/>
    <mergeCell ref="I22:I23"/>
    <mergeCell ref="J22:J23"/>
    <mergeCell ref="K22:K2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7" width="21.85546875" style="3" customWidth="1"/>
    <col min="8" max="16384" width="9.140625" style="3"/>
  </cols>
  <sheetData>
    <row r="1" spans="1:13" ht="28.5" customHeight="1" x14ac:dyDescent="0.3">
      <c r="A1" s="223" t="s">
        <v>469</v>
      </c>
      <c r="B1" s="223"/>
      <c r="C1" s="223"/>
      <c r="D1" s="223"/>
      <c r="E1" s="223"/>
      <c r="F1" s="223"/>
      <c r="G1" s="223"/>
      <c r="H1" s="7"/>
      <c r="I1" s="7"/>
      <c r="J1" s="7"/>
      <c r="K1" s="7"/>
      <c r="L1" s="7"/>
    </row>
    <row r="3" spans="1:13" x14ac:dyDescent="0.25">
      <c r="C3" s="86"/>
      <c r="D3" s="86" t="s">
        <v>15</v>
      </c>
      <c r="E3" s="86"/>
      <c r="F3" s="86" t="s">
        <v>18</v>
      </c>
      <c r="G3" s="86"/>
    </row>
    <row r="4" spans="1:13" x14ac:dyDescent="0.25">
      <c r="C4" s="87" t="s">
        <v>16</v>
      </c>
      <c r="D4" s="86" t="s">
        <v>17</v>
      </c>
      <c r="E4" s="86" t="s">
        <v>14</v>
      </c>
      <c r="F4" s="86" t="s">
        <v>17</v>
      </c>
      <c r="G4" s="86" t="s">
        <v>14</v>
      </c>
    </row>
    <row r="5" spans="1:13" x14ac:dyDescent="0.25">
      <c r="C5" s="87" t="s">
        <v>0</v>
      </c>
      <c r="D5" s="28">
        <f>'3.4.3'!H41</f>
        <v>89</v>
      </c>
      <c r="E5" s="28" t="str">
        <f>'3.4.3'!I41</f>
        <v>3</v>
      </c>
      <c r="F5" s="28" t="e">
        <f>'3.4.3'!J41</f>
        <v>#DIV/0!</v>
      </c>
      <c r="G5" s="28" t="e">
        <f>'3.4.3'!K41</f>
        <v>#DIV/0!</v>
      </c>
    </row>
    <row r="6" spans="1:13" x14ac:dyDescent="0.25">
      <c r="C6" s="87" t="s">
        <v>1</v>
      </c>
      <c r="D6" s="28">
        <f>'3.4.3'!H42</f>
        <v>66.333333333333329</v>
      </c>
      <c r="E6" s="28" t="str">
        <f>'3.4.3'!I42</f>
        <v>1</v>
      </c>
      <c r="F6" s="28" t="e">
        <f>'3.4.3'!J42</f>
        <v>#DIV/0!</v>
      </c>
      <c r="G6" s="28" t="e">
        <f>'3.4.3'!K42</f>
        <v>#DIV/0!</v>
      </c>
    </row>
    <row r="7" spans="1:13" x14ac:dyDescent="0.25">
      <c r="C7" s="87" t="s">
        <v>2</v>
      </c>
      <c r="D7" s="28">
        <f>'3.4.3'!H43</f>
        <v>88.5</v>
      </c>
      <c r="E7" s="28" t="str">
        <f>'3.4.3'!I43</f>
        <v>3</v>
      </c>
      <c r="F7" s="28" t="e">
        <f>'3.4.3'!J43</f>
        <v>#DIV/0!</v>
      </c>
      <c r="G7" s="28" t="e">
        <f>'3.4.3'!K43</f>
        <v>#DIV/0!</v>
      </c>
    </row>
    <row r="8" spans="1:13" x14ac:dyDescent="0.25">
      <c r="C8" s="87" t="s">
        <v>3</v>
      </c>
      <c r="D8" s="28">
        <f>'3.4.3'!H44</f>
        <v>75</v>
      </c>
      <c r="E8" s="28" t="str">
        <f>'3.4.3'!I44</f>
        <v>2</v>
      </c>
      <c r="F8" s="28" t="e">
        <f>'3.4.3'!J44</f>
        <v>#DIV/0!</v>
      </c>
      <c r="G8" s="28" t="e">
        <f>'3.4.3'!K44</f>
        <v>#DIV/0!</v>
      </c>
    </row>
    <row r="9" spans="1:13" x14ac:dyDescent="0.25">
      <c r="C9" s="87" t="s">
        <v>58</v>
      </c>
      <c r="D9" s="28">
        <f>'3.4.3'!H45</f>
        <v>81</v>
      </c>
      <c r="E9" s="28" t="str">
        <f>'3.4.3'!I45</f>
        <v>3</v>
      </c>
      <c r="F9" s="28" t="e">
        <f>'3.4.3'!J45</f>
        <v>#DIV/0!</v>
      </c>
      <c r="G9" s="28" t="e">
        <f>'3.4.3'!K45</f>
        <v>#DIV/0!</v>
      </c>
    </row>
    <row r="13" spans="1:13" ht="15.75" thickBot="1" x14ac:dyDescent="0.3">
      <c r="B13" s="88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48</v>
      </c>
      <c r="I13" s="76" t="s">
        <v>49</v>
      </c>
      <c r="J13" s="76" t="s">
        <v>50</v>
      </c>
      <c r="K13" s="76" t="s">
        <v>51</v>
      </c>
      <c r="L13" s="76" t="s">
        <v>81</v>
      </c>
      <c r="M13" s="76" t="s">
        <v>82</v>
      </c>
    </row>
    <row r="14" spans="1:13" ht="16.5" thickBot="1" x14ac:dyDescent="0.3">
      <c r="B14" s="76" t="s">
        <v>8</v>
      </c>
      <c r="C14" s="44">
        <v>2</v>
      </c>
      <c r="D14" s="45">
        <v>1</v>
      </c>
      <c r="E14" s="45">
        <v>1</v>
      </c>
      <c r="F14" s="45">
        <v>1</v>
      </c>
      <c r="G14" s="45">
        <v>3</v>
      </c>
      <c r="H14" s="45">
        <v>1</v>
      </c>
      <c r="I14" s="45">
        <v>2</v>
      </c>
      <c r="J14" s="45">
        <v>3</v>
      </c>
      <c r="K14" s="45">
        <v>1</v>
      </c>
      <c r="L14" s="45">
        <v>1</v>
      </c>
      <c r="M14" s="45">
        <v>2</v>
      </c>
    </row>
    <row r="15" spans="1:13" ht="16.5" thickBot="1" x14ac:dyDescent="0.3">
      <c r="B15" s="76" t="s">
        <v>9</v>
      </c>
      <c r="C15" s="46">
        <v>3</v>
      </c>
      <c r="D15" s="47">
        <v>2</v>
      </c>
      <c r="E15" s="47">
        <v>2</v>
      </c>
      <c r="F15" s="47">
        <v>3</v>
      </c>
      <c r="G15" s="47">
        <v>2</v>
      </c>
      <c r="H15" s="47">
        <v>2</v>
      </c>
      <c r="I15" s="47">
        <v>2</v>
      </c>
      <c r="J15" s="47">
        <v>3</v>
      </c>
      <c r="K15" s="47">
        <v>1</v>
      </c>
      <c r="L15" s="45">
        <v>1</v>
      </c>
      <c r="M15" s="45">
        <v>2</v>
      </c>
    </row>
    <row r="16" spans="1:13" ht="16.5" thickBot="1" x14ac:dyDescent="0.3">
      <c r="B16" s="76" t="s">
        <v>10</v>
      </c>
      <c r="C16" s="46">
        <v>3</v>
      </c>
      <c r="D16" s="47">
        <v>3</v>
      </c>
      <c r="E16" s="47">
        <v>3</v>
      </c>
      <c r="F16" s="47">
        <v>1</v>
      </c>
      <c r="G16" s="47">
        <v>2</v>
      </c>
      <c r="H16" s="47">
        <v>1</v>
      </c>
      <c r="I16" s="47">
        <v>3</v>
      </c>
      <c r="J16" s="47">
        <v>3</v>
      </c>
      <c r="K16" s="47">
        <v>3</v>
      </c>
      <c r="L16" s="45">
        <v>2</v>
      </c>
      <c r="M16" s="45">
        <v>1</v>
      </c>
    </row>
    <row r="17" spans="1:13" ht="16.5" thickBot="1" x14ac:dyDescent="0.3">
      <c r="B17" s="76" t="s">
        <v>11</v>
      </c>
      <c r="C17" s="46">
        <v>2</v>
      </c>
      <c r="D17" s="47">
        <v>2</v>
      </c>
      <c r="E17" s="47">
        <v>1</v>
      </c>
      <c r="F17" s="47">
        <v>2</v>
      </c>
      <c r="G17" s="47">
        <v>3</v>
      </c>
      <c r="H17" s="47">
        <v>2</v>
      </c>
      <c r="I17" s="47">
        <v>3</v>
      </c>
      <c r="J17" s="47">
        <v>2</v>
      </c>
      <c r="K17" s="47">
        <v>2</v>
      </c>
      <c r="L17" s="45">
        <v>1</v>
      </c>
      <c r="M17" s="45">
        <v>1</v>
      </c>
    </row>
    <row r="18" spans="1:13" ht="16.5" thickBot="1" x14ac:dyDescent="0.3">
      <c r="B18" s="76" t="s">
        <v>57</v>
      </c>
      <c r="C18" s="46">
        <v>1</v>
      </c>
      <c r="D18" s="47">
        <v>2</v>
      </c>
      <c r="E18" s="47">
        <v>2</v>
      </c>
      <c r="F18" s="47">
        <v>2</v>
      </c>
      <c r="G18" s="47">
        <v>3</v>
      </c>
      <c r="H18" s="47">
        <v>2</v>
      </c>
      <c r="I18" s="47">
        <v>2</v>
      </c>
      <c r="J18" s="47">
        <v>1</v>
      </c>
      <c r="K18" s="47">
        <v>1</v>
      </c>
      <c r="L18" s="45">
        <v>1</v>
      </c>
      <c r="M18" s="45">
        <v>2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3" t="s">
        <v>29</v>
      </c>
      <c r="B22" s="213"/>
      <c r="C22" s="210" t="s">
        <v>6</v>
      </c>
      <c r="D22" s="210" t="s">
        <v>7</v>
      </c>
      <c r="E22" s="210" t="s">
        <v>5</v>
      </c>
      <c r="F22" s="210" t="s">
        <v>12</v>
      </c>
      <c r="G22" s="210" t="s">
        <v>13</v>
      </c>
      <c r="H22" s="210" t="s">
        <v>48</v>
      </c>
      <c r="I22" s="210" t="s">
        <v>49</v>
      </c>
      <c r="J22" s="210" t="s">
        <v>50</v>
      </c>
      <c r="K22" s="210" t="s">
        <v>51</v>
      </c>
      <c r="L22" s="210" t="s">
        <v>81</v>
      </c>
      <c r="M22" s="210" t="s">
        <v>82</v>
      </c>
    </row>
    <row r="23" spans="1:13" x14ac:dyDescent="0.25">
      <c r="A23" s="212" t="s">
        <v>28</v>
      </c>
      <c r="B23" s="212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x14ac:dyDescent="0.25">
      <c r="A24" s="135" t="s">
        <v>8</v>
      </c>
      <c r="B24" s="23" t="e">
        <f>F5</f>
        <v>#DIV/0!</v>
      </c>
      <c r="C24" s="143" t="e">
        <f>C14*$B$24/3</f>
        <v>#DIV/0!</v>
      </c>
      <c r="D24" s="143" t="e">
        <f t="shared" ref="D24:M24" si="0">D14*$B$24/3</f>
        <v>#DIV/0!</v>
      </c>
      <c r="E24" s="143" t="e">
        <f t="shared" si="0"/>
        <v>#DIV/0!</v>
      </c>
      <c r="F24" s="143" t="e">
        <f t="shared" si="0"/>
        <v>#DIV/0!</v>
      </c>
      <c r="G24" s="143" t="e">
        <f t="shared" si="0"/>
        <v>#DIV/0!</v>
      </c>
      <c r="H24" s="143" t="e">
        <f t="shared" si="0"/>
        <v>#DIV/0!</v>
      </c>
      <c r="I24" s="143" t="e">
        <f t="shared" si="0"/>
        <v>#DIV/0!</v>
      </c>
      <c r="J24" s="143" t="e">
        <f t="shared" si="0"/>
        <v>#DIV/0!</v>
      </c>
      <c r="K24" s="143" t="e">
        <f t="shared" si="0"/>
        <v>#DIV/0!</v>
      </c>
      <c r="L24" s="143" t="e">
        <f t="shared" si="0"/>
        <v>#DIV/0!</v>
      </c>
      <c r="M24" s="143" t="e">
        <f t="shared" si="0"/>
        <v>#DIV/0!</v>
      </c>
    </row>
    <row r="25" spans="1:13" x14ac:dyDescent="0.25">
      <c r="A25" s="135" t="s">
        <v>9</v>
      </c>
      <c r="B25" s="23" t="e">
        <f t="shared" ref="B25:B28" si="1">F6</f>
        <v>#DIV/0!</v>
      </c>
      <c r="C25" s="143" t="e">
        <f>C15*$B$25/3</f>
        <v>#DIV/0!</v>
      </c>
      <c r="D25" s="143" t="e">
        <f t="shared" ref="D25:M25" si="2">D15*$B$25/3</f>
        <v>#DIV/0!</v>
      </c>
      <c r="E25" s="143" t="e">
        <f t="shared" si="2"/>
        <v>#DIV/0!</v>
      </c>
      <c r="F25" s="143" t="e">
        <f t="shared" si="2"/>
        <v>#DIV/0!</v>
      </c>
      <c r="G25" s="143" t="e">
        <f t="shared" si="2"/>
        <v>#DIV/0!</v>
      </c>
      <c r="H25" s="143" t="e">
        <f t="shared" si="2"/>
        <v>#DIV/0!</v>
      </c>
      <c r="I25" s="143" t="e">
        <f t="shared" si="2"/>
        <v>#DIV/0!</v>
      </c>
      <c r="J25" s="143" t="e">
        <f t="shared" si="2"/>
        <v>#DIV/0!</v>
      </c>
      <c r="K25" s="143" t="e">
        <f t="shared" si="2"/>
        <v>#DIV/0!</v>
      </c>
      <c r="L25" s="143" t="e">
        <f t="shared" si="2"/>
        <v>#DIV/0!</v>
      </c>
      <c r="M25" s="143" t="e">
        <f t="shared" si="2"/>
        <v>#DIV/0!</v>
      </c>
    </row>
    <row r="26" spans="1:13" x14ac:dyDescent="0.25">
      <c r="A26" s="135" t="s">
        <v>10</v>
      </c>
      <c r="B26" s="23" t="e">
        <f t="shared" si="1"/>
        <v>#DIV/0!</v>
      </c>
      <c r="C26" s="143" t="e">
        <f>C16*$B$26/3</f>
        <v>#DIV/0!</v>
      </c>
      <c r="D26" s="143" t="e">
        <f t="shared" ref="D26:M26" si="3">D16*$B$26/3</f>
        <v>#DIV/0!</v>
      </c>
      <c r="E26" s="143" t="e">
        <f t="shared" si="3"/>
        <v>#DIV/0!</v>
      </c>
      <c r="F26" s="143" t="e">
        <f t="shared" si="3"/>
        <v>#DIV/0!</v>
      </c>
      <c r="G26" s="143" t="e">
        <f t="shared" si="3"/>
        <v>#DIV/0!</v>
      </c>
      <c r="H26" s="143" t="e">
        <f t="shared" si="3"/>
        <v>#DIV/0!</v>
      </c>
      <c r="I26" s="143" t="e">
        <f t="shared" si="3"/>
        <v>#DIV/0!</v>
      </c>
      <c r="J26" s="143" t="e">
        <f t="shared" si="3"/>
        <v>#DIV/0!</v>
      </c>
      <c r="K26" s="143" t="e">
        <f t="shared" si="3"/>
        <v>#DIV/0!</v>
      </c>
      <c r="L26" s="143" t="e">
        <f t="shared" si="3"/>
        <v>#DIV/0!</v>
      </c>
      <c r="M26" s="143" t="e">
        <f t="shared" si="3"/>
        <v>#DIV/0!</v>
      </c>
    </row>
    <row r="27" spans="1:13" x14ac:dyDescent="0.25">
      <c r="A27" s="135" t="s">
        <v>11</v>
      </c>
      <c r="B27" s="23" t="e">
        <f t="shared" si="1"/>
        <v>#DIV/0!</v>
      </c>
      <c r="C27" s="143" t="e">
        <f>C17*$B$27/3</f>
        <v>#DIV/0!</v>
      </c>
      <c r="D27" s="143" t="e">
        <f t="shared" ref="D27:M27" si="4">D17*$B$27/3</f>
        <v>#DIV/0!</v>
      </c>
      <c r="E27" s="143" t="e">
        <f t="shared" si="4"/>
        <v>#DIV/0!</v>
      </c>
      <c r="F27" s="143" t="e">
        <f t="shared" si="4"/>
        <v>#DIV/0!</v>
      </c>
      <c r="G27" s="143" t="e">
        <f t="shared" si="4"/>
        <v>#DIV/0!</v>
      </c>
      <c r="H27" s="143" t="e">
        <f t="shared" si="4"/>
        <v>#DIV/0!</v>
      </c>
      <c r="I27" s="143" t="e">
        <f t="shared" si="4"/>
        <v>#DIV/0!</v>
      </c>
      <c r="J27" s="143" t="e">
        <f t="shared" si="4"/>
        <v>#DIV/0!</v>
      </c>
      <c r="K27" s="143" t="e">
        <f t="shared" si="4"/>
        <v>#DIV/0!</v>
      </c>
      <c r="L27" s="143" t="e">
        <f t="shared" si="4"/>
        <v>#DIV/0!</v>
      </c>
      <c r="M27" s="143" t="e">
        <f t="shared" si="4"/>
        <v>#DIV/0!</v>
      </c>
    </row>
    <row r="28" spans="1:13" x14ac:dyDescent="0.25">
      <c r="A28" s="135" t="s">
        <v>57</v>
      </c>
      <c r="B28" s="23" t="e">
        <f t="shared" si="1"/>
        <v>#DIV/0!</v>
      </c>
      <c r="C28" s="143" t="e">
        <f>C18*$B$28/3</f>
        <v>#DIV/0!</v>
      </c>
      <c r="D28" s="143" t="e">
        <f t="shared" ref="D28:M28" si="5">D18*$B$28/3</f>
        <v>#DIV/0!</v>
      </c>
      <c r="E28" s="143" t="e">
        <f t="shared" si="5"/>
        <v>#DIV/0!</v>
      </c>
      <c r="F28" s="143" t="e">
        <f t="shared" si="5"/>
        <v>#DIV/0!</v>
      </c>
      <c r="G28" s="143" t="e">
        <f t="shared" si="5"/>
        <v>#DIV/0!</v>
      </c>
      <c r="H28" s="143" t="e">
        <f t="shared" si="5"/>
        <v>#DIV/0!</v>
      </c>
      <c r="I28" s="143" t="e">
        <f t="shared" si="5"/>
        <v>#DIV/0!</v>
      </c>
      <c r="J28" s="143" t="e">
        <f t="shared" si="5"/>
        <v>#DIV/0!</v>
      </c>
      <c r="K28" s="143" t="e">
        <f t="shared" si="5"/>
        <v>#DIV/0!</v>
      </c>
      <c r="L28" s="143" t="e">
        <f t="shared" si="5"/>
        <v>#DIV/0!</v>
      </c>
      <c r="M28" s="143" t="e">
        <f t="shared" si="5"/>
        <v>#DIV/0!</v>
      </c>
    </row>
    <row r="29" spans="1:13" x14ac:dyDescent="0.25">
      <c r="A29" s="135" t="s">
        <v>30</v>
      </c>
      <c r="B29" s="24"/>
      <c r="C29" s="142" t="e">
        <f>AVERAGE(C24:C28)</f>
        <v>#DIV/0!</v>
      </c>
      <c r="D29" s="142" t="e">
        <f t="shared" ref="D29:M29" si="6">AVERAGE(D24:D28)</f>
        <v>#DIV/0!</v>
      </c>
      <c r="E29" s="142" t="e">
        <f t="shared" si="6"/>
        <v>#DIV/0!</v>
      </c>
      <c r="F29" s="142" t="e">
        <f t="shared" si="6"/>
        <v>#DIV/0!</v>
      </c>
      <c r="G29" s="142" t="e">
        <f t="shared" si="6"/>
        <v>#DIV/0!</v>
      </c>
      <c r="H29" s="142" t="e">
        <f t="shared" si="6"/>
        <v>#DIV/0!</v>
      </c>
      <c r="I29" s="142" t="e">
        <f t="shared" si="6"/>
        <v>#DIV/0!</v>
      </c>
      <c r="J29" s="142" t="e">
        <f t="shared" si="6"/>
        <v>#DIV/0!</v>
      </c>
      <c r="K29" s="142" t="e">
        <f t="shared" si="6"/>
        <v>#DIV/0!</v>
      </c>
      <c r="L29" s="142" t="e">
        <f t="shared" si="6"/>
        <v>#DIV/0!</v>
      </c>
      <c r="M29" s="142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4">
    <mergeCell ref="L22:L23"/>
    <mergeCell ref="M22:M23"/>
    <mergeCell ref="H22:H23"/>
    <mergeCell ref="I22:I23"/>
    <mergeCell ref="J22:J23"/>
    <mergeCell ref="K22:K23"/>
    <mergeCell ref="A23:B23"/>
    <mergeCell ref="A1:G1"/>
    <mergeCell ref="A22:B22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zoomScale="80" zoomScaleNormal="80" workbookViewId="0">
      <selection activeCell="B8" sqref="B8"/>
    </sheetView>
  </sheetViews>
  <sheetFormatPr defaultRowHeight="15" x14ac:dyDescent="0.25"/>
  <cols>
    <col min="1" max="1" width="24.5703125" style="1" customWidth="1"/>
    <col min="2" max="2" width="46.85546875" style="1" customWidth="1"/>
    <col min="3" max="13" width="8.7109375" style="2" customWidth="1"/>
    <col min="14" max="14" width="10.85546875" style="2" customWidth="1"/>
    <col min="15" max="15" width="15.7109375" style="52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191" t="s">
        <v>41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 customHeight="1" x14ac:dyDescent="0.3">
      <c r="A2" s="191" t="s">
        <v>42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5" customHeight="1" x14ac:dyDescent="0.3">
      <c r="A3" s="191" t="s">
        <v>43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5" customHeight="1" x14ac:dyDescent="0.3">
      <c r="A4" s="192" t="s">
        <v>56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5" customHeight="1" x14ac:dyDescent="0.3">
      <c r="A5" s="191"/>
      <c r="B5" s="191"/>
      <c r="C5" s="191"/>
      <c r="D5" s="191"/>
      <c r="E5" s="191"/>
      <c r="F5" s="191"/>
      <c r="G5" s="191"/>
      <c r="H5" s="107"/>
      <c r="I5" s="191" t="s">
        <v>46</v>
      </c>
      <c r="J5" s="191"/>
      <c r="K5" s="191"/>
      <c r="L5" s="191" t="s">
        <v>80</v>
      </c>
      <c r="M5" s="191"/>
      <c r="N5" s="191" t="s">
        <v>44</v>
      </c>
      <c r="O5" s="191"/>
      <c r="P5" s="107">
        <v>3.8</v>
      </c>
    </row>
    <row r="6" spans="1:16" ht="37.5" x14ac:dyDescent="0.3">
      <c r="A6" s="138" t="s">
        <v>55</v>
      </c>
      <c r="B6" s="281" t="s">
        <v>480</v>
      </c>
      <c r="C6" s="281"/>
      <c r="D6" s="281"/>
      <c r="E6" s="281"/>
      <c r="F6" s="281"/>
      <c r="G6" s="281"/>
      <c r="H6" s="191" t="s">
        <v>45</v>
      </c>
      <c r="I6" s="191"/>
      <c r="J6" s="191"/>
      <c r="K6" s="191"/>
      <c r="L6" s="191"/>
      <c r="M6" s="191" t="s">
        <v>482</v>
      </c>
      <c r="N6" s="194"/>
      <c r="O6" s="194"/>
      <c r="P6" s="194"/>
    </row>
    <row r="7" spans="1:16" x14ac:dyDescent="0.25">
      <c r="A7" s="108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91"/>
      <c r="P7" s="109"/>
    </row>
    <row r="8" spans="1:16" ht="25.5" customHeight="1" x14ac:dyDescent="0.3">
      <c r="A8" s="110"/>
      <c r="B8" s="108"/>
      <c r="C8" s="111"/>
      <c r="D8" s="111" t="s">
        <v>481</v>
      </c>
      <c r="E8" s="111"/>
      <c r="F8" s="111"/>
      <c r="G8" s="111"/>
      <c r="H8" s="111"/>
      <c r="I8" s="112"/>
      <c r="J8" s="112"/>
      <c r="K8" s="112"/>
      <c r="L8" s="112"/>
      <c r="M8" s="112"/>
      <c r="N8" s="112"/>
      <c r="O8" s="113"/>
      <c r="P8" s="11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14"/>
      <c r="B10" s="114"/>
      <c r="C10" s="115" t="s">
        <v>37</v>
      </c>
      <c r="D10" s="115"/>
      <c r="E10" s="115"/>
      <c r="F10" s="115"/>
      <c r="G10" s="115"/>
      <c r="H10" s="115"/>
      <c r="I10" s="115"/>
      <c r="J10" s="115" t="s">
        <v>38</v>
      </c>
      <c r="K10" s="115"/>
      <c r="L10" s="115"/>
      <c r="M10" s="115"/>
      <c r="N10" s="116" t="s">
        <v>39</v>
      </c>
      <c r="O10" s="113"/>
      <c r="P10" s="112"/>
    </row>
    <row r="11" spans="1:16" s="12" customFormat="1" ht="15.75" x14ac:dyDescent="0.25">
      <c r="A11" s="180" t="s">
        <v>20</v>
      </c>
      <c r="B11" s="181"/>
      <c r="C11" s="135">
        <v>1</v>
      </c>
      <c r="D11" s="135">
        <v>2</v>
      </c>
      <c r="E11" s="135">
        <v>3</v>
      </c>
      <c r="F11" s="135">
        <v>4</v>
      </c>
      <c r="G11" s="135">
        <v>5</v>
      </c>
      <c r="H11" s="135">
        <v>6</v>
      </c>
      <c r="I11" s="135">
        <v>7</v>
      </c>
      <c r="J11" s="135">
        <v>8</v>
      </c>
      <c r="K11" s="135">
        <v>9</v>
      </c>
      <c r="L11" s="135">
        <v>10</v>
      </c>
      <c r="M11" s="135">
        <v>11</v>
      </c>
      <c r="N11" s="135">
        <v>12</v>
      </c>
      <c r="O11" s="50" t="s">
        <v>40</v>
      </c>
      <c r="P11" s="135" t="s">
        <v>36</v>
      </c>
    </row>
    <row r="12" spans="1:16" s="12" customFormat="1" ht="15.75" x14ac:dyDescent="0.25">
      <c r="A12" s="182" t="s">
        <v>21</v>
      </c>
      <c r="B12" s="183"/>
      <c r="C12" s="21" t="s">
        <v>2</v>
      </c>
      <c r="D12" s="21" t="s">
        <v>1</v>
      </c>
      <c r="E12" s="21" t="s">
        <v>3</v>
      </c>
      <c r="F12" s="21" t="s">
        <v>1</v>
      </c>
      <c r="G12" s="21" t="s">
        <v>58</v>
      </c>
      <c r="H12" s="21" t="s">
        <v>2</v>
      </c>
      <c r="I12" s="21" t="s">
        <v>0</v>
      </c>
      <c r="J12" s="21" t="s">
        <v>3</v>
      </c>
      <c r="K12" s="21" t="s">
        <v>58</v>
      </c>
      <c r="L12" s="21" t="s">
        <v>2</v>
      </c>
      <c r="M12" s="21" t="s">
        <v>1</v>
      </c>
      <c r="N12" s="21" t="s">
        <v>3</v>
      </c>
      <c r="O12" s="50" t="s">
        <v>19</v>
      </c>
      <c r="P12" s="135" t="s">
        <v>19</v>
      </c>
    </row>
    <row r="13" spans="1:16" s="12" customFormat="1" ht="15.75" x14ac:dyDescent="0.25">
      <c r="A13" s="180" t="s">
        <v>22</v>
      </c>
      <c r="B13" s="181"/>
      <c r="C13" s="135">
        <v>5</v>
      </c>
      <c r="D13" s="135">
        <v>5</v>
      </c>
      <c r="E13" s="135">
        <v>5</v>
      </c>
      <c r="F13" s="135">
        <v>5</v>
      </c>
      <c r="G13" s="135">
        <v>5</v>
      </c>
      <c r="H13" s="135">
        <v>5</v>
      </c>
      <c r="I13" s="135">
        <v>5</v>
      </c>
      <c r="J13" s="135">
        <v>10</v>
      </c>
      <c r="K13" s="135">
        <v>10</v>
      </c>
      <c r="L13" s="135">
        <v>10</v>
      </c>
      <c r="M13" s="135">
        <v>10</v>
      </c>
      <c r="N13" s="135">
        <v>15</v>
      </c>
      <c r="O13" s="135">
        <v>70</v>
      </c>
      <c r="P13" s="135">
        <v>70</v>
      </c>
    </row>
    <row r="14" spans="1:16" s="12" customFormat="1" ht="22.5" customHeight="1" x14ac:dyDescent="0.25">
      <c r="A14" s="29" t="s">
        <v>53</v>
      </c>
      <c r="B14" s="29" t="s">
        <v>54</v>
      </c>
      <c r="C14" s="30">
        <f>C13*0.64</f>
        <v>3.2</v>
      </c>
      <c r="D14" s="30">
        <f t="shared" ref="D14:N14" si="0">D13*0.64</f>
        <v>3.2</v>
      </c>
      <c r="E14" s="30">
        <f t="shared" si="0"/>
        <v>3.2</v>
      </c>
      <c r="F14" s="30">
        <f t="shared" si="0"/>
        <v>3.2</v>
      </c>
      <c r="G14" s="30">
        <f t="shared" si="0"/>
        <v>3.2</v>
      </c>
      <c r="H14" s="30">
        <f t="shared" si="0"/>
        <v>3.2</v>
      </c>
      <c r="I14" s="30">
        <f t="shared" si="0"/>
        <v>3.2</v>
      </c>
      <c r="J14" s="30">
        <f t="shared" si="0"/>
        <v>6.4</v>
      </c>
      <c r="K14" s="30">
        <f t="shared" si="0"/>
        <v>6.4</v>
      </c>
      <c r="L14" s="30">
        <f t="shared" si="0"/>
        <v>6.4</v>
      </c>
      <c r="M14" s="30">
        <f t="shared" si="0"/>
        <v>6.4</v>
      </c>
      <c r="N14" s="30">
        <f t="shared" si="0"/>
        <v>9.6</v>
      </c>
      <c r="O14" s="49">
        <f>O13*0.357142</f>
        <v>24.999940000000002</v>
      </c>
      <c r="P14" s="31"/>
    </row>
    <row r="15" spans="1:16" s="12" customFormat="1" x14ac:dyDescent="0.25">
      <c r="A15" s="166" t="s">
        <v>87</v>
      </c>
      <c r="B15" s="167" t="s">
        <v>88</v>
      </c>
      <c r="C15" s="77">
        <v>4</v>
      </c>
      <c r="D15" s="22">
        <v>4</v>
      </c>
      <c r="E15" s="22"/>
      <c r="F15" s="22"/>
      <c r="G15" s="22">
        <v>3</v>
      </c>
      <c r="H15" s="22"/>
      <c r="I15" s="22"/>
      <c r="J15" s="22"/>
      <c r="K15" s="22">
        <v>5</v>
      </c>
      <c r="L15" s="22">
        <v>6</v>
      </c>
      <c r="M15" s="22">
        <v>5</v>
      </c>
      <c r="N15" s="22">
        <v>12</v>
      </c>
      <c r="O15" s="78"/>
      <c r="P15" s="25">
        <f>SUM(C15:O15)</f>
        <v>39</v>
      </c>
    </row>
    <row r="16" spans="1:16" s="12" customFormat="1" x14ac:dyDescent="0.25">
      <c r="A16" s="166" t="s">
        <v>89</v>
      </c>
      <c r="B16" s="167" t="s">
        <v>90</v>
      </c>
      <c r="C16" s="77">
        <v>4</v>
      </c>
      <c r="D16" s="22">
        <v>5</v>
      </c>
      <c r="E16" s="22">
        <v>4</v>
      </c>
      <c r="F16" s="22"/>
      <c r="G16" s="22">
        <v>4</v>
      </c>
      <c r="H16" s="22">
        <v>4</v>
      </c>
      <c r="I16" s="22"/>
      <c r="J16" s="22"/>
      <c r="K16" s="22">
        <v>8</v>
      </c>
      <c r="L16" s="22">
        <v>8</v>
      </c>
      <c r="M16" s="22">
        <v>9</v>
      </c>
      <c r="N16" s="22">
        <v>11</v>
      </c>
      <c r="O16" s="78"/>
      <c r="P16" s="25">
        <f t="shared" ref="P16:P79" si="1">SUM(C16:O16)</f>
        <v>57</v>
      </c>
    </row>
    <row r="17" spans="1:16" s="12" customFormat="1" x14ac:dyDescent="0.25">
      <c r="A17" s="166" t="s">
        <v>91</v>
      </c>
      <c r="B17" s="167" t="s">
        <v>92</v>
      </c>
      <c r="C17" s="77">
        <v>5</v>
      </c>
      <c r="D17" s="22">
        <v>5</v>
      </c>
      <c r="E17" s="22"/>
      <c r="F17" s="22"/>
      <c r="G17" s="22">
        <v>4</v>
      </c>
      <c r="H17" s="22"/>
      <c r="I17" s="22"/>
      <c r="J17" s="22">
        <v>5</v>
      </c>
      <c r="K17" s="22"/>
      <c r="L17" s="22"/>
      <c r="M17" s="22"/>
      <c r="N17" s="22">
        <v>11</v>
      </c>
      <c r="O17" s="78"/>
      <c r="P17" s="25">
        <f t="shared" si="1"/>
        <v>30</v>
      </c>
    </row>
    <row r="18" spans="1:16" s="12" customFormat="1" x14ac:dyDescent="0.25">
      <c r="A18" s="166" t="s">
        <v>93</v>
      </c>
      <c r="B18" s="167" t="s">
        <v>94</v>
      </c>
      <c r="C18" s="77">
        <v>4</v>
      </c>
      <c r="D18" s="22">
        <v>5</v>
      </c>
      <c r="E18" s="22">
        <v>4</v>
      </c>
      <c r="F18" s="22"/>
      <c r="G18" s="22">
        <v>4</v>
      </c>
      <c r="H18" s="22"/>
      <c r="I18" s="22"/>
      <c r="J18" s="22">
        <v>6</v>
      </c>
      <c r="K18" s="22">
        <v>6</v>
      </c>
      <c r="L18" s="22"/>
      <c r="M18" s="22"/>
      <c r="N18" s="22">
        <v>12</v>
      </c>
      <c r="O18" s="78"/>
      <c r="P18" s="25">
        <f t="shared" si="1"/>
        <v>41</v>
      </c>
    </row>
    <row r="19" spans="1:16" s="12" customFormat="1" x14ac:dyDescent="0.25">
      <c r="A19" s="166" t="s">
        <v>95</v>
      </c>
      <c r="B19" s="167" t="s">
        <v>96</v>
      </c>
      <c r="C19" s="77">
        <v>5</v>
      </c>
      <c r="D19" s="22">
        <v>3</v>
      </c>
      <c r="E19" s="22">
        <v>4</v>
      </c>
      <c r="F19" s="22"/>
      <c r="G19" s="22">
        <v>4</v>
      </c>
      <c r="H19" s="22">
        <v>4</v>
      </c>
      <c r="I19" s="22"/>
      <c r="J19" s="22">
        <v>8</v>
      </c>
      <c r="K19" s="22">
        <v>6</v>
      </c>
      <c r="L19" s="22">
        <v>5</v>
      </c>
      <c r="M19" s="22"/>
      <c r="N19" s="22">
        <v>12</v>
      </c>
      <c r="O19" s="78"/>
      <c r="P19" s="25">
        <f t="shared" si="1"/>
        <v>51</v>
      </c>
    </row>
    <row r="20" spans="1:16" s="12" customFormat="1" x14ac:dyDescent="0.25">
      <c r="A20" s="166" t="s">
        <v>97</v>
      </c>
      <c r="B20" s="167" t="s">
        <v>98</v>
      </c>
      <c r="C20" s="77">
        <v>4</v>
      </c>
      <c r="D20" s="22">
        <v>3</v>
      </c>
      <c r="E20" s="22">
        <v>3</v>
      </c>
      <c r="F20" s="22"/>
      <c r="G20" s="22">
        <v>2</v>
      </c>
      <c r="H20" s="22"/>
      <c r="I20" s="22">
        <v>5</v>
      </c>
      <c r="J20" s="22">
        <v>6</v>
      </c>
      <c r="K20" s="22">
        <v>5</v>
      </c>
      <c r="L20" s="22"/>
      <c r="M20" s="22">
        <v>7</v>
      </c>
      <c r="N20" s="22">
        <v>6</v>
      </c>
      <c r="O20" s="78"/>
      <c r="P20" s="25">
        <f t="shared" si="1"/>
        <v>41</v>
      </c>
    </row>
    <row r="21" spans="1:16" s="12" customFormat="1" x14ac:dyDescent="0.25">
      <c r="A21" s="166" t="s">
        <v>99</v>
      </c>
      <c r="B21" s="167" t="s">
        <v>100</v>
      </c>
      <c r="C21" s="77">
        <v>5</v>
      </c>
      <c r="D21" s="22"/>
      <c r="E21" s="22">
        <v>5</v>
      </c>
      <c r="F21" s="22"/>
      <c r="G21" s="22">
        <v>4</v>
      </c>
      <c r="H21" s="22"/>
      <c r="I21" s="22">
        <v>3</v>
      </c>
      <c r="J21" s="22"/>
      <c r="K21" s="22"/>
      <c r="L21" s="22">
        <v>3</v>
      </c>
      <c r="M21" s="22">
        <v>4</v>
      </c>
      <c r="N21" s="22">
        <v>11</v>
      </c>
      <c r="O21" s="78"/>
      <c r="P21" s="25">
        <f t="shared" si="1"/>
        <v>35</v>
      </c>
    </row>
    <row r="22" spans="1:16" s="12" customFormat="1" x14ac:dyDescent="0.25">
      <c r="A22" s="166" t="s">
        <v>101</v>
      </c>
      <c r="B22" s="167" t="s">
        <v>102</v>
      </c>
      <c r="C22" s="77">
        <v>4</v>
      </c>
      <c r="D22" s="22"/>
      <c r="E22" s="22">
        <v>4</v>
      </c>
      <c r="F22" s="22"/>
      <c r="G22" s="22">
        <v>4</v>
      </c>
      <c r="H22" s="22">
        <v>4</v>
      </c>
      <c r="I22" s="22"/>
      <c r="J22" s="22">
        <v>5</v>
      </c>
      <c r="K22" s="22"/>
      <c r="L22" s="22">
        <v>7</v>
      </c>
      <c r="M22" s="22"/>
      <c r="N22" s="22">
        <v>9</v>
      </c>
      <c r="O22" s="78"/>
      <c r="P22" s="25">
        <f t="shared" si="1"/>
        <v>37</v>
      </c>
    </row>
    <row r="23" spans="1:16" s="12" customFormat="1" x14ac:dyDescent="0.25">
      <c r="A23" s="166" t="s">
        <v>103</v>
      </c>
      <c r="B23" s="167" t="s">
        <v>104</v>
      </c>
      <c r="C23" s="77">
        <v>4</v>
      </c>
      <c r="D23" s="22">
        <v>3</v>
      </c>
      <c r="E23" s="22"/>
      <c r="F23" s="22"/>
      <c r="G23" s="22">
        <v>4</v>
      </c>
      <c r="H23" s="22">
        <v>4</v>
      </c>
      <c r="I23" s="22"/>
      <c r="J23" s="22">
        <v>6</v>
      </c>
      <c r="K23" s="22"/>
      <c r="L23" s="22"/>
      <c r="M23" s="22">
        <v>8</v>
      </c>
      <c r="N23" s="22">
        <v>13</v>
      </c>
      <c r="O23" s="78"/>
      <c r="P23" s="25">
        <f t="shared" si="1"/>
        <v>42</v>
      </c>
    </row>
    <row r="24" spans="1:16" s="12" customFormat="1" x14ac:dyDescent="0.25">
      <c r="A24" s="166" t="s">
        <v>105</v>
      </c>
      <c r="B24" s="167" t="s">
        <v>106</v>
      </c>
      <c r="C24" s="77">
        <v>5</v>
      </c>
      <c r="D24" s="22">
        <v>5</v>
      </c>
      <c r="E24" s="22">
        <v>5</v>
      </c>
      <c r="F24" s="22"/>
      <c r="G24" s="22">
        <v>4</v>
      </c>
      <c r="H24" s="22"/>
      <c r="I24" s="22">
        <v>5</v>
      </c>
      <c r="J24" s="22">
        <v>7</v>
      </c>
      <c r="K24" s="22">
        <v>5</v>
      </c>
      <c r="L24" s="22">
        <v>7</v>
      </c>
      <c r="M24" s="22"/>
      <c r="N24" s="22">
        <v>12</v>
      </c>
      <c r="O24" s="78"/>
      <c r="P24" s="25">
        <f t="shared" si="1"/>
        <v>55</v>
      </c>
    </row>
    <row r="25" spans="1:16" s="12" customFormat="1" x14ac:dyDescent="0.25">
      <c r="A25" s="166" t="s">
        <v>107</v>
      </c>
      <c r="B25" s="167" t="s">
        <v>108</v>
      </c>
      <c r="C25" s="77">
        <v>2</v>
      </c>
      <c r="D25" s="22"/>
      <c r="E25" s="22">
        <v>4</v>
      </c>
      <c r="F25" s="22">
        <v>4</v>
      </c>
      <c r="G25" s="22"/>
      <c r="H25" s="22">
        <v>3</v>
      </c>
      <c r="I25" s="22">
        <v>4</v>
      </c>
      <c r="J25" s="22"/>
      <c r="K25" s="22">
        <v>6</v>
      </c>
      <c r="L25" s="22"/>
      <c r="M25" s="22">
        <v>7</v>
      </c>
      <c r="N25" s="22">
        <v>11</v>
      </c>
      <c r="O25" s="78"/>
      <c r="P25" s="25">
        <f t="shared" si="1"/>
        <v>41</v>
      </c>
    </row>
    <row r="26" spans="1:16" s="12" customFormat="1" x14ac:dyDescent="0.25">
      <c r="A26" s="166" t="s">
        <v>109</v>
      </c>
      <c r="B26" s="167" t="s">
        <v>110</v>
      </c>
      <c r="C26" s="77">
        <v>5</v>
      </c>
      <c r="D26" s="22">
        <v>5</v>
      </c>
      <c r="E26" s="22">
        <v>5</v>
      </c>
      <c r="F26" s="22">
        <v>5</v>
      </c>
      <c r="G26" s="22">
        <v>4</v>
      </c>
      <c r="H26" s="22"/>
      <c r="I26" s="22"/>
      <c r="J26" s="22">
        <v>7</v>
      </c>
      <c r="K26" s="22">
        <v>8</v>
      </c>
      <c r="L26" s="22">
        <v>8</v>
      </c>
      <c r="M26" s="22"/>
      <c r="N26" s="22">
        <v>13</v>
      </c>
      <c r="O26" s="78"/>
      <c r="P26" s="25">
        <f t="shared" si="1"/>
        <v>60</v>
      </c>
    </row>
    <row r="27" spans="1:16" s="12" customFormat="1" x14ac:dyDescent="0.25">
      <c r="A27" s="166" t="s">
        <v>111</v>
      </c>
      <c r="B27" s="167" t="s">
        <v>112</v>
      </c>
      <c r="C27" s="77">
        <v>5</v>
      </c>
      <c r="D27" s="22"/>
      <c r="E27" s="22">
        <v>5</v>
      </c>
      <c r="F27" s="22">
        <v>4</v>
      </c>
      <c r="G27" s="22">
        <v>4</v>
      </c>
      <c r="H27" s="22">
        <v>4</v>
      </c>
      <c r="I27" s="22"/>
      <c r="J27" s="22"/>
      <c r="K27" s="22"/>
      <c r="L27" s="22">
        <v>9</v>
      </c>
      <c r="M27" s="22">
        <v>10</v>
      </c>
      <c r="N27" s="22">
        <v>13</v>
      </c>
      <c r="O27" s="78"/>
      <c r="P27" s="25">
        <f t="shared" si="1"/>
        <v>54</v>
      </c>
    </row>
    <row r="28" spans="1:16" s="12" customFormat="1" x14ac:dyDescent="0.25">
      <c r="A28" s="166" t="s">
        <v>113</v>
      </c>
      <c r="B28" s="167" t="s">
        <v>114</v>
      </c>
      <c r="C28" s="77">
        <v>5</v>
      </c>
      <c r="D28" s="22">
        <v>4</v>
      </c>
      <c r="E28" s="22">
        <v>3</v>
      </c>
      <c r="F28" s="22">
        <v>2</v>
      </c>
      <c r="G28" s="22">
        <v>5</v>
      </c>
      <c r="H28" s="22"/>
      <c r="I28" s="22">
        <v>5</v>
      </c>
      <c r="J28" s="22">
        <v>4</v>
      </c>
      <c r="K28" s="22">
        <v>1</v>
      </c>
      <c r="L28" s="22">
        <v>5</v>
      </c>
      <c r="M28" s="22"/>
      <c r="N28" s="22">
        <v>12</v>
      </c>
      <c r="O28" s="78"/>
      <c r="P28" s="25">
        <f t="shared" si="1"/>
        <v>46</v>
      </c>
    </row>
    <row r="29" spans="1:16" s="12" customFormat="1" x14ac:dyDescent="0.25">
      <c r="A29" s="166" t="s">
        <v>115</v>
      </c>
      <c r="B29" s="167" t="s">
        <v>116</v>
      </c>
      <c r="C29" s="77">
        <v>4</v>
      </c>
      <c r="D29" s="22"/>
      <c r="E29" s="22">
        <v>5</v>
      </c>
      <c r="F29" s="22">
        <v>5</v>
      </c>
      <c r="G29" s="22">
        <v>5</v>
      </c>
      <c r="H29" s="22">
        <v>4</v>
      </c>
      <c r="I29" s="22"/>
      <c r="J29" s="22">
        <v>8</v>
      </c>
      <c r="K29" s="22"/>
      <c r="L29" s="22">
        <v>8</v>
      </c>
      <c r="M29" s="22">
        <v>9</v>
      </c>
      <c r="N29" s="22">
        <v>12</v>
      </c>
      <c r="O29" s="78"/>
      <c r="P29" s="25">
        <f t="shared" si="1"/>
        <v>60</v>
      </c>
    </row>
    <row r="30" spans="1:16" s="12" customFormat="1" x14ac:dyDescent="0.25">
      <c r="A30" s="166" t="s">
        <v>117</v>
      </c>
      <c r="B30" s="167" t="s">
        <v>118</v>
      </c>
      <c r="C30" s="77">
        <v>5</v>
      </c>
      <c r="D30" s="22">
        <v>4</v>
      </c>
      <c r="E30" s="22"/>
      <c r="F30" s="22"/>
      <c r="G30" s="22">
        <v>5</v>
      </c>
      <c r="H30" s="22">
        <v>5</v>
      </c>
      <c r="I30" s="22">
        <v>5</v>
      </c>
      <c r="J30" s="22"/>
      <c r="K30" s="22">
        <v>9</v>
      </c>
      <c r="L30" s="22">
        <v>8</v>
      </c>
      <c r="M30" s="22">
        <v>8</v>
      </c>
      <c r="N30" s="22">
        <v>12</v>
      </c>
      <c r="O30" s="78"/>
      <c r="P30" s="25">
        <f t="shared" si="1"/>
        <v>61</v>
      </c>
    </row>
    <row r="31" spans="1:16" s="12" customFormat="1" x14ac:dyDescent="0.25">
      <c r="A31" s="166" t="s">
        <v>119</v>
      </c>
      <c r="B31" s="167" t="s">
        <v>120</v>
      </c>
      <c r="C31" s="77">
        <v>5</v>
      </c>
      <c r="D31" s="22"/>
      <c r="E31" s="22">
        <v>5</v>
      </c>
      <c r="F31" s="22"/>
      <c r="G31" s="22">
        <v>4</v>
      </c>
      <c r="H31" s="22">
        <v>5</v>
      </c>
      <c r="I31" s="22">
        <v>5</v>
      </c>
      <c r="J31" s="22">
        <v>8</v>
      </c>
      <c r="K31" s="22">
        <v>8</v>
      </c>
      <c r="L31" s="22"/>
      <c r="M31" s="22">
        <v>8</v>
      </c>
      <c r="N31" s="22">
        <v>12</v>
      </c>
      <c r="O31" s="78"/>
      <c r="P31" s="25">
        <f t="shared" si="1"/>
        <v>60</v>
      </c>
    </row>
    <row r="32" spans="1:16" s="12" customFormat="1" x14ac:dyDescent="0.25">
      <c r="A32" s="166" t="s">
        <v>121</v>
      </c>
      <c r="B32" s="167" t="s">
        <v>122</v>
      </c>
      <c r="C32" s="22">
        <v>4</v>
      </c>
      <c r="D32" s="22">
        <v>4</v>
      </c>
      <c r="E32" s="22">
        <v>3</v>
      </c>
      <c r="F32" s="22">
        <v>2</v>
      </c>
      <c r="G32" s="22">
        <v>4</v>
      </c>
      <c r="H32" s="22">
        <v>5</v>
      </c>
      <c r="I32" s="22"/>
      <c r="J32" s="22">
        <v>8</v>
      </c>
      <c r="K32" s="22">
        <v>7</v>
      </c>
      <c r="L32" s="22">
        <v>9</v>
      </c>
      <c r="M32" s="22"/>
      <c r="N32" s="22">
        <v>10</v>
      </c>
      <c r="O32" s="78"/>
      <c r="P32" s="25">
        <f t="shared" si="1"/>
        <v>56</v>
      </c>
    </row>
    <row r="33" spans="1:16" s="12" customFormat="1" x14ac:dyDescent="0.25">
      <c r="A33" s="166" t="s">
        <v>123</v>
      </c>
      <c r="B33" s="167" t="s">
        <v>124</v>
      </c>
      <c r="C33" s="77">
        <v>5</v>
      </c>
      <c r="D33" s="22">
        <v>4</v>
      </c>
      <c r="E33" s="22">
        <v>4</v>
      </c>
      <c r="F33" s="22">
        <v>3</v>
      </c>
      <c r="G33" s="22"/>
      <c r="H33" s="22">
        <v>2</v>
      </c>
      <c r="I33" s="22"/>
      <c r="J33" s="22">
        <v>3</v>
      </c>
      <c r="K33" s="22">
        <v>4</v>
      </c>
      <c r="L33" s="22"/>
      <c r="M33" s="22">
        <v>2</v>
      </c>
      <c r="N33" s="22">
        <v>12</v>
      </c>
      <c r="O33" s="78"/>
      <c r="P33" s="25">
        <f t="shared" si="1"/>
        <v>39</v>
      </c>
    </row>
    <row r="34" spans="1:16" s="12" customFormat="1" x14ac:dyDescent="0.25">
      <c r="A34" s="166" t="s">
        <v>125</v>
      </c>
      <c r="B34" s="167" t="s">
        <v>126</v>
      </c>
      <c r="C34" s="77">
        <v>5</v>
      </c>
      <c r="D34" s="22">
        <v>2</v>
      </c>
      <c r="E34" s="22">
        <v>5</v>
      </c>
      <c r="F34" s="22">
        <v>5</v>
      </c>
      <c r="G34" s="22"/>
      <c r="H34" s="22"/>
      <c r="I34" s="22"/>
      <c r="J34" s="22"/>
      <c r="K34" s="22"/>
      <c r="L34" s="22">
        <v>3</v>
      </c>
      <c r="M34" s="22">
        <v>8</v>
      </c>
      <c r="N34" s="22">
        <v>9</v>
      </c>
      <c r="O34" s="78"/>
      <c r="P34" s="25">
        <f t="shared" si="1"/>
        <v>37</v>
      </c>
    </row>
    <row r="35" spans="1:16" s="12" customFormat="1" x14ac:dyDescent="0.25">
      <c r="A35" s="166" t="s">
        <v>127</v>
      </c>
      <c r="B35" s="167" t="s">
        <v>128</v>
      </c>
      <c r="C35" s="77">
        <v>3</v>
      </c>
      <c r="D35" s="22"/>
      <c r="E35" s="22">
        <v>2</v>
      </c>
      <c r="F35" s="22">
        <v>1</v>
      </c>
      <c r="G35" s="22">
        <v>4</v>
      </c>
      <c r="H35" s="22">
        <v>4</v>
      </c>
      <c r="I35" s="22">
        <v>3</v>
      </c>
      <c r="J35" s="22"/>
      <c r="K35" s="22">
        <v>2</v>
      </c>
      <c r="L35" s="22">
        <v>2</v>
      </c>
      <c r="M35" s="22"/>
      <c r="N35" s="22">
        <v>12</v>
      </c>
      <c r="O35" s="78"/>
      <c r="P35" s="25">
        <f t="shared" si="1"/>
        <v>33</v>
      </c>
    </row>
    <row r="36" spans="1:16" s="12" customFormat="1" x14ac:dyDescent="0.25">
      <c r="A36" s="166" t="s">
        <v>129</v>
      </c>
      <c r="B36" s="167" t="s">
        <v>130</v>
      </c>
      <c r="C36" s="77">
        <v>4</v>
      </c>
      <c r="D36" s="22"/>
      <c r="E36" s="22">
        <v>5</v>
      </c>
      <c r="F36" s="22"/>
      <c r="G36" s="22">
        <v>5</v>
      </c>
      <c r="H36" s="22">
        <v>4</v>
      </c>
      <c r="I36" s="22"/>
      <c r="J36" s="22"/>
      <c r="K36" s="22">
        <v>7</v>
      </c>
      <c r="L36" s="22">
        <v>6</v>
      </c>
      <c r="M36" s="22"/>
      <c r="N36" s="22">
        <v>14</v>
      </c>
      <c r="O36" s="78"/>
      <c r="P36" s="25">
        <f t="shared" si="1"/>
        <v>45</v>
      </c>
    </row>
    <row r="37" spans="1:16" s="12" customFormat="1" x14ac:dyDescent="0.25">
      <c r="A37" s="166" t="s">
        <v>131</v>
      </c>
      <c r="B37" s="167" t="s">
        <v>132</v>
      </c>
      <c r="C37" s="77">
        <v>5</v>
      </c>
      <c r="D37" s="22">
        <v>4</v>
      </c>
      <c r="E37" s="22">
        <v>5</v>
      </c>
      <c r="F37" s="22"/>
      <c r="G37" s="22">
        <v>5</v>
      </c>
      <c r="H37" s="22"/>
      <c r="I37" s="22"/>
      <c r="J37" s="22"/>
      <c r="K37" s="22"/>
      <c r="L37" s="22">
        <v>8</v>
      </c>
      <c r="M37" s="22">
        <v>6</v>
      </c>
      <c r="N37" s="22">
        <v>14</v>
      </c>
      <c r="O37" s="78"/>
      <c r="P37" s="25">
        <f t="shared" si="1"/>
        <v>47</v>
      </c>
    </row>
    <row r="38" spans="1:16" s="12" customFormat="1" x14ac:dyDescent="0.25">
      <c r="A38" s="166" t="s">
        <v>133</v>
      </c>
      <c r="B38" s="167" t="s">
        <v>134</v>
      </c>
      <c r="C38" s="77">
        <v>5</v>
      </c>
      <c r="D38" s="22">
        <v>2</v>
      </c>
      <c r="E38" s="22">
        <v>5</v>
      </c>
      <c r="F38" s="22"/>
      <c r="G38" s="22">
        <v>5</v>
      </c>
      <c r="H38" s="22">
        <v>5</v>
      </c>
      <c r="I38" s="22"/>
      <c r="J38" s="22"/>
      <c r="K38" s="22">
        <v>8</v>
      </c>
      <c r="L38" s="22">
        <v>8</v>
      </c>
      <c r="M38" s="22">
        <v>8</v>
      </c>
      <c r="N38" s="22">
        <v>13</v>
      </c>
      <c r="O38" s="78"/>
      <c r="P38" s="25">
        <f t="shared" si="1"/>
        <v>59</v>
      </c>
    </row>
    <row r="39" spans="1:16" s="12" customFormat="1" x14ac:dyDescent="0.25">
      <c r="A39" s="166" t="s">
        <v>135</v>
      </c>
      <c r="B39" s="167" t="s">
        <v>136</v>
      </c>
      <c r="C39" s="77">
        <v>4</v>
      </c>
      <c r="D39" s="22"/>
      <c r="E39" s="22">
        <v>4</v>
      </c>
      <c r="F39" s="22">
        <v>1</v>
      </c>
      <c r="G39" s="22">
        <v>4</v>
      </c>
      <c r="H39" s="22">
        <v>2</v>
      </c>
      <c r="I39" s="22"/>
      <c r="J39" s="22"/>
      <c r="K39" s="22">
        <v>4</v>
      </c>
      <c r="L39" s="22">
        <v>8</v>
      </c>
      <c r="M39" s="22">
        <v>7</v>
      </c>
      <c r="N39" s="22">
        <v>12</v>
      </c>
      <c r="O39" s="78"/>
      <c r="P39" s="25">
        <f t="shared" si="1"/>
        <v>46</v>
      </c>
    </row>
    <row r="40" spans="1:16" s="12" customFormat="1" x14ac:dyDescent="0.25">
      <c r="A40" s="166" t="s">
        <v>137</v>
      </c>
      <c r="B40" s="167" t="s">
        <v>138</v>
      </c>
      <c r="C40" s="77">
        <v>5</v>
      </c>
      <c r="D40" s="22">
        <v>4</v>
      </c>
      <c r="E40" s="22">
        <v>3</v>
      </c>
      <c r="F40" s="22">
        <v>5</v>
      </c>
      <c r="G40" s="22">
        <v>4</v>
      </c>
      <c r="H40" s="22"/>
      <c r="I40" s="22"/>
      <c r="J40" s="22">
        <v>7</v>
      </c>
      <c r="K40" s="22">
        <v>8</v>
      </c>
      <c r="L40" s="22">
        <v>5</v>
      </c>
      <c r="M40" s="22"/>
      <c r="N40" s="22">
        <v>11</v>
      </c>
      <c r="O40" s="78"/>
      <c r="P40" s="25">
        <f t="shared" si="1"/>
        <v>52</v>
      </c>
    </row>
    <row r="41" spans="1:16" s="12" customFormat="1" x14ac:dyDescent="0.25">
      <c r="A41" s="166" t="s">
        <v>139</v>
      </c>
      <c r="B41" s="167" t="s">
        <v>140</v>
      </c>
      <c r="C41" s="77">
        <v>5</v>
      </c>
      <c r="D41" s="22">
        <v>5</v>
      </c>
      <c r="E41" s="22"/>
      <c r="F41" s="22">
        <v>5</v>
      </c>
      <c r="G41" s="22">
        <v>5</v>
      </c>
      <c r="H41" s="22">
        <v>5</v>
      </c>
      <c r="I41" s="22"/>
      <c r="J41" s="22">
        <v>9</v>
      </c>
      <c r="K41" s="22"/>
      <c r="L41" s="22">
        <v>9</v>
      </c>
      <c r="M41" s="22">
        <v>10</v>
      </c>
      <c r="N41" s="22">
        <v>12</v>
      </c>
      <c r="O41" s="78"/>
      <c r="P41" s="25">
        <f t="shared" si="1"/>
        <v>65</v>
      </c>
    </row>
    <row r="42" spans="1:16" s="12" customFormat="1" x14ac:dyDescent="0.25">
      <c r="A42" s="166" t="s">
        <v>141</v>
      </c>
      <c r="B42" s="167" t="s">
        <v>142</v>
      </c>
      <c r="C42" s="77">
        <v>5</v>
      </c>
      <c r="D42" s="22">
        <v>4</v>
      </c>
      <c r="E42" s="22">
        <v>4</v>
      </c>
      <c r="F42" s="22">
        <v>5</v>
      </c>
      <c r="G42" s="22">
        <v>4</v>
      </c>
      <c r="H42" s="22"/>
      <c r="I42" s="22"/>
      <c r="J42" s="22"/>
      <c r="K42" s="22">
        <v>7</v>
      </c>
      <c r="L42" s="22">
        <v>8</v>
      </c>
      <c r="M42" s="22">
        <v>8</v>
      </c>
      <c r="N42" s="22">
        <v>14</v>
      </c>
      <c r="O42" s="78"/>
      <c r="P42" s="25">
        <f t="shared" si="1"/>
        <v>59</v>
      </c>
    </row>
    <row r="43" spans="1:16" s="12" customFormat="1" x14ac:dyDescent="0.25">
      <c r="A43" s="166" t="s">
        <v>143</v>
      </c>
      <c r="B43" s="167" t="s">
        <v>144</v>
      </c>
      <c r="C43" s="77">
        <v>5</v>
      </c>
      <c r="D43" s="22">
        <v>5</v>
      </c>
      <c r="E43" s="22">
        <v>5</v>
      </c>
      <c r="F43" s="22"/>
      <c r="G43" s="22">
        <v>5</v>
      </c>
      <c r="H43" s="22">
        <v>4</v>
      </c>
      <c r="I43" s="22"/>
      <c r="J43" s="22">
        <v>8</v>
      </c>
      <c r="K43" s="22">
        <v>8</v>
      </c>
      <c r="L43" s="22">
        <v>9</v>
      </c>
      <c r="M43" s="22"/>
      <c r="N43" s="22">
        <v>12</v>
      </c>
      <c r="O43" s="78"/>
      <c r="P43" s="25">
        <f t="shared" si="1"/>
        <v>61</v>
      </c>
    </row>
    <row r="44" spans="1:16" s="12" customFormat="1" x14ac:dyDescent="0.25">
      <c r="A44" s="166" t="s">
        <v>145</v>
      </c>
      <c r="B44" s="167" t="s">
        <v>146</v>
      </c>
      <c r="C44" s="77">
        <v>5</v>
      </c>
      <c r="D44" s="22"/>
      <c r="E44" s="22">
        <v>5</v>
      </c>
      <c r="F44" s="22">
        <v>4</v>
      </c>
      <c r="G44" s="22">
        <v>5</v>
      </c>
      <c r="H44" s="22">
        <v>5</v>
      </c>
      <c r="I44" s="22"/>
      <c r="J44" s="22"/>
      <c r="K44" s="22">
        <v>6</v>
      </c>
      <c r="L44" s="22">
        <v>8</v>
      </c>
      <c r="M44" s="22">
        <v>8</v>
      </c>
      <c r="N44" s="22">
        <v>13</v>
      </c>
      <c r="O44" s="78"/>
      <c r="P44" s="25">
        <f t="shared" si="1"/>
        <v>59</v>
      </c>
    </row>
    <row r="45" spans="1:16" s="12" customFormat="1" x14ac:dyDescent="0.25">
      <c r="A45" s="166" t="s">
        <v>147</v>
      </c>
      <c r="B45" s="167" t="s">
        <v>148</v>
      </c>
      <c r="C45" s="77">
        <v>4</v>
      </c>
      <c r="D45" s="22">
        <v>4</v>
      </c>
      <c r="E45" s="22">
        <v>5</v>
      </c>
      <c r="F45" s="22">
        <v>5</v>
      </c>
      <c r="G45" s="22"/>
      <c r="H45" s="22">
        <v>5</v>
      </c>
      <c r="I45" s="22"/>
      <c r="J45" s="22"/>
      <c r="K45" s="22">
        <v>6</v>
      </c>
      <c r="L45" s="22">
        <v>8</v>
      </c>
      <c r="M45" s="22">
        <v>9</v>
      </c>
      <c r="N45" s="22">
        <v>10</v>
      </c>
      <c r="O45" s="78"/>
      <c r="P45" s="25">
        <f t="shared" si="1"/>
        <v>56</v>
      </c>
    </row>
    <row r="46" spans="1:16" s="12" customFormat="1" x14ac:dyDescent="0.25">
      <c r="A46" s="166" t="s">
        <v>149</v>
      </c>
      <c r="B46" s="167" t="s">
        <v>150</v>
      </c>
      <c r="C46" s="77">
        <v>4</v>
      </c>
      <c r="D46" s="22"/>
      <c r="E46" s="22">
        <v>5</v>
      </c>
      <c r="F46" s="22">
        <v>4</v>
      </c>
      <c r="G46" s="22">
        <v>5</v>
      </c>
      <c r="H46" s="22"/>
      <c r="I46" s="22">
        <v>1</v>
      </c>
      <c r="J46" s="22"/>
      <c r="K46" s="22">
        <v>5</v>
      </c>
      <c r="L46" s="22">
        <v>6</v>
      </c>
      <c r="M46" s="22">
        <v>7</v>
      </c>
      <c r="N46" s="22">
        <v>13</v>
      </c>
      <c r="O46" s="78"/>
      <c r="P46" s="25">
        <f t="shared" si="1"/>
        <v>50</v>
      </c>
    </row>
    <row r="47" spans="1:16" s="12" customFormat="1" x14ac:dyDescent="0.25">
      <c r="A47" s="166" t="s">
        <v>151</v>
      </c>
      <c r="B47" s="167" t="s">
        <v>152</v>
      </c>
      <c r="C47" s="77">
        <v>4</v>
      </c>
      <c r="D47" s="22"/>
      <c r="E47" s="22">
        <v>4</v>
      </c>
      <c r="F47" s="22">
        <v>4</v>
      </c>
      <c r="G47" s="22"/>
      <c r="H47" s="22">
        <v>4</v>
      </c>
      <c r="I47" s="22"/>
      <c r="J47" s="22">
        <v>7</v>
      </c>
      <c r="K47" s="22">
        <v>7</v>
      </c>
      <c r="L47" s="22">
        <v>6</v>
      </c>
      <c r="M47" s="22"/>
      <c r="N47" s="22">
        <v>10</v>
      </c>
      <c r="O47" s="78"/>
      <c r="P47" s="25">
        <f t="shared" si="1"/>
        <v>46</v>
      </c>
    </row>
    <row r="48" spans="1:16" s="12" customFormat="1" x14ac:dyDescent="0.25">
      <c r="A48" s="166" t="s">
        <v>153</v>
      </c>
      <c r="B48" s="167" t="s">
        <v>154</v>
      </c>
      <c r="C48" s="77">
        <v>5</v>
      </c>
      <c r="D48" s="22">
        <v>5</v>
      </c>
      <c r="E48" s="22">
        <v>5</v>
      </c>
      <c r="F48" s="22"/>
      <c r="G48" s="22">
        <v>4</v>
      </c>
      <c r="H48" s="22">
        <v>4</v>
      </c>
      <c r="I48" s="22"/>
      <c r="J48" s="22"/>
      <c r="K48" s="22">
        <v>3</v>
      </c>
      <c r="L48" s="22">
        <v>9</v>
      </c>
      <c r="M48" s="22">
        <v>9</v>
      </c>
      <c r="N48" s="22">
        <v>14</v>
      </c>
      <c r="O48" s="78"/>
      <c r="P48" s="25">
        <f t="shared" si="1"/>
        <v>58</v>
      </c>
    </row>
    <row r="49" spans="1:16" s="12" customFormat="1" x14ac:dyDescent="0.25">
      <c r="A49" s="166" t="s">
        <v>155</v>
      </c>
      <c r="B49" s="167" t="s">
        <v>156</v>
      </c>
      <c r="C49" s="77"/>
      <c r="D49" s="22"/>
      <c r="E49" s="22">
        <v>5</v>
      </c>
      <c r="F49" s="22">
        <v>5</v>
      </c>
      <c r="G49" s="22">
        <v>5</v>
      </c>
      <c r="H49" s="22">
        <v>5</v>
      </c>
      <c r="I49" s="22"/>
      <c r="J49" s="22"/>
      <c r="K49" s="22">
        <v>7</v>
      </c>
      <c r="L49" s="22">
        <v>8</v>
      </c>
      <c r="M49" s="22">
        <v>8</v>
      </c>
      <c r="N49" s="22">
        <v>14</v>
      </c>
      <c r="O49" s="78"/>
      <c r="P49" s="25">
        <f t="shared" si="1"/>
        <v>57</v>
      </c>
    </row>
    <row r="50" spans="1:16" s="12" customFormat="1" x14ac:dyDescent="0.25">
      <c r="A50" s="166" t="s">
        <v>157</v>
      </c>
      <c r="B50" s="167" t="s">
        <v>158</v>
      </c>
      <c r="C50" s="77">
        <v>3</v>
      </c>
      <c r="D50" s="22">
        <v>4</v>
      </c>
      <c r="E50" s="22">
        <v>4</v>
      </c>
      <c r="F50" s="22">
        <v>2</v>
      </c>
      <c r="G50" s="22">
        <v>1</v>
      </c>
      <c r="H50" s="22"/>
      <c r="I50" s="22"/>
      <c r="J50" s="22"/>
      <c r="K50" s="22">
        <v>5</v>
      </c>
      <c r="L50" s="22">
        <v>5</v>
      </c>
      <c r="M50" s="22">
        <v>9</v>
      </c>
      <c r="N50" s="22">
        <v>10</v>
      </c>
      <c r="O50" s="78"/>
      <c r="P50" s="25">
        <f t="shared" si="1"/>
        <v>43</v>
      </c>
    </row>
    <row r="51" spans="1:16" s="12" customFormat="1" x14ac:dyDescent="0.25">
      <c r="A51" s="166" t="s">
        <v>159</v>
      </c>
      <c r="B51" s="167" t="s">
        <v>160</v>
      </c>
      <c r="C51" s="77">
        <v>5</v>
      </c>
      <c r="D51" s="22">
        <v>4</v>
      </c>
      <c r="E51" s="22"/>
      <c r="F51" s="22">
        <v>4</v>
      </c>
      <c r="G51" s="22">
        <v>5</v>
      </c>
      <c r="H51" s="22"/>
      <c r="I51" s="22">
        <v>4</v>
      </c>
      <c r="J51" s="22">
        <v>9</v>
      </c>
      <c r="K51" s="22">
        <v>8</v>
      </c>
      <c r="L51" s="22">
        <v>9</v>
      </c>
      <c r="M51" s="22"/>
      <c r="N51" s="22">
        <v>14</v>
      </c>
      <c r="O51" s="78"/>
      <c r="P51" s="25">
        <f t="shared" si="1"/>
        <v>62</v>
      </c>
    </row>
    <row r="52" spans="1:16" s="12" customFormat="1" x14ac:dyDescent="0.25">
      <c r="A52" s="166" t="s">
        <v>161</v>
      </c>
      <c r="B52" s="167" t="s">
        <v>162</v>
      </c>
      <c r="C52" s="77">
        <v>5</v>
      </c>
      <c r="D52" s="22"/>
      <c r="E52" s="22">
        <v>5</v>
      </c>
      <c r="F52" s="22">
        <v>5</v>
      </c>
      <c r="G52" s="22">
        <v>5</v>
      </c>
      <c r="H52" s="22">
        <v>5</v>
      </c>
      <c r="I52" s="22"/>
      <c r="J52" s="22"/>
      <c r="K52" s="22">
        <v>10</v>
      </c>
      <c r="L52" s="22">
        <v>9</v>
      </c>
      <c r="M52" s="22"/>
      <c r="N52" s="22">
        <v>13</v>
      </c>
      <c r="O52" s="78"/>
      <c r="P52" s="25">
        <f t="shared" si="1"/>
        <v>57</v>
      </c>
    </row>
    <row r="53" spans="1:16" s="12" customFormat="1" x14ac:dyDescent="0.25">
      <c r="A53" s="166" t="s">
        <v>163</v>
      </c>
      <c r="B53" s="167" t="s">
        <v>164</v>
      </c>
      <c r="C53" s="22">
        <v>4</v>
      </c>
      <c r="D53" s="22">
        <v>5</v>
      </c>
      <c r="E53" s="22">
        <v>4</v>
      </c>
      <c r="F53" s="22">
        <v>4</v>
      </c>
      <c r="G53" s="22"/>
      <c r="H53" s="22">
        <v>1</v>
      </c>
      <c r="I53" s="22"/>
      <c r="J53" s="22"/>
      <c r="K53" s="22">
        <v>5</v>
      </c>
      <c r="L53" s="22">
        <v>6</v>
      </c>
      <c r="M53" s="22">
        <v>9</v>
      </c>
      <c r="N53" s="22">
        <v>9</v>
      </c>
      <c r="O53" s="78"/>
      <c r="P53" s="25">
        <f t="shared" si="1"/>
        <v>47</v>
      </c>
    </row>
    <row r="54" spans="1:16" s="12" customFormat="1" x14ac:dyDescent="0.25">
      <c r="A54" s="166" t="s">
        <v>165</v>
      </c>
      <c r="B54" s="167" t="s">
        <v>166</v>
      </c>
      <c r="C54" s="77">
        <v>3</v>
      </c>
      <c r="D54" s="22"/>
      <c r="E54" s="22">
        <v>5</v>
      </c>
      <c r="F54" s="22">
        <v>5</v>
      </c>
      <c r="G54" s="22">
        <v>4</v>
      </c>
      <c r="H54" s="22">
        <v>5</v>
      </c>
      <c r="I54" s="22"/>
      <c r="J54" s="22">
        <v>7</v>
      </c>
      <c r="K54" s="22">
        <v>6</v>
      </c>
      <c r="L54" s="22">
        <v>6</v>
      </c>
      <c r="M54" s="22"/>
      <c r="N54" s="22">
        <v>12</v>
      </c>
      <c r="O54" s="78"/>
      <c r="P54" s="25">
        <f t="shared" si="1"/>
        <v>53</v>
      </c>
    </row>
    <row r="55" spans="1:16" s="12" customFormat="1" x14ac:dyDescent="0.25">
      <c r="A55" s="166" t="s">
        <v>167</v>
      </c>
      <c r="B55" s="167" t="s">
        <v>168</v>
      </c>
      <c r="C55" s="77">
        <v>5</v>
      </c>
      <c r="D55" s="22"/>
      <c r="E55" s="22">
        <v>5</v>
      </c>
      <c r="F55" s="22">
        <v>5</v>
      </c>
      <c r="G55" s="22">
        <v>5</v>
      </c>
      <c r="H55" s="22">
        <v>4</v>
      </c>
      <c r="I55" s="22"/>
      <c r="J55" s="22"/>
      <c r="K55" s="22">
        <v>8</v>
      </c>
      <c r="L55" s="22">
        <v>5</v>
      </c>
      <c r="M55" s="22">
        <v>4</v>
      </c>
      <c r="N55" s="22">
        <v>12</v>
      </c>
      <c r="O55" s="78"/>
      <c r="P55" s="25">
        <f t="shared" si="1"/>
        <v>53</v>
      </c>
    </row>
    <row r="56" spans="1:16" s="12" customFormat="1" x14ac:dyDescent="0.25">
      <c r="A56" s="166" t="s">
        <v>169</v>
      </c>
      <c r="B56" s="167" t="s">
        <v>170</v>
      </c>
      <c r="C56" s="77">
        <v>5</v>
      </c>
      <c r="D56" s="22">
        <v>5</v>
      </c>
      <c r="E56" s="22">
        <v>5</v>
      </c>
      <c r="F56" s="22"/>
      <c r="G56" s="22">
        <v>5</v>
      </c>
      <c r="H56" s="22"/>
      <c r="I56" s="22">
        <v>5</v>
      </c>
      <c r="J56" s="22">
        <v>10</v>
      </c>
      <c r="K56" s="22"/>
      <c r="L56" s="22">
        <v>9</v>
      </c>
      <c r="M56" s="22">
        <v>9</v>
      </c>
      <c r="N56" s="22">
        <v>13</v>
      </c>
      <c r="O56" s="78"/>
      <c r="P56" s="25">
        <f t="shared" si="1"/>
        <v>66</v>
      </c>
    </row>
    <row r="57" spans="1:16" s="12" customFormat="1" x14ac:dyDescent="0.25">
      <c r="A57" s="166" t="s">
        <v>171</v>
      </c>
      <c r="B57" s="167" t="s">
        <v>172</v>
      </c>
      <c r="C57" s="77">
        <v>5</v>
      </c>
      <c r="D57" s="22">
        <v>4</v>
      </c>
      <c r="E57" s="22">
        <v>5</v>
      </c>
      <c r="F57" s="22">
        <v>4</v>
      </c>
      <c r="G57" s="22"/>
      <c r="H57" s="22">
        <v>5</v>
      </c>
      <c r="I57" s="22"/>
      <c r="J57" s="22"/>
      <c r="K57" s="22">
        <v>9</v>
      </c>
      <c r="L57" s="22">
        <v>9</v>
      </c>
      <c r="M57" s="22">
        <v>9</v>
      </c>
      <c r="N57" s="22">
        <v>13</v>
      </c>
      <c r="O57" s="78"/>
      <c r="P57" s="25">
        <f t="shared" si="1"/>
        <v>63</v>
      </c>
    </row>
    <row r="58" spans="1:16" s="12" customFormat="1" x14ac:dyDescent="0.25">
      <c r="A58" s="166" t="s">
        <v>173</v>
      </c>
      <c r="B58" s="167" t="s">
        <v>174</v>
      </c>
      <c r="C58" s="77">
        <v>4</v>
      </c>
      <c r="D58" s="22"/>
      <c r="E58" s="22">
        <v>5</v>
      </c>
      <c r="F58" s="22"/>
      <c r="G58" s="22">
        <v>5</v>
      </c>
      <c r="H58" s="22">
        <v>4</v>
      </c>
      <c r="I58" s="22">
        <v>4</v>
      </c>
      <c r="J58" s="22">
        <v>5</v>
      </c>
      <c r="K58" s="22">
        <v>5</v>
      </c>
      <c r="L58" s="22">
        <v>6</v>
      </c>
      <c r="M58" s="22"/>
      <c r="N58" s="22">
        <v>12</v>
      </c>
      <c r="O58" s="78"/>
      <c r="P58" s="25">
        <f t="shared" si="1"/>
        <v>50</v>
      </c>
    </row>
    <row r="59" spans="1:16" s="12" customFormat="1" x14ac:dyDescent="0.25">
      <c r="A59" s="166" t="s">
        <v>175</v>
      </c>
      <c r="B59" s="167" t="s">
        <v>176</v>
      </c>
      <c r="C59" s="77">
        <v>5</v>
      </c>
      <c r="D59" s="22"/>
      <c r="E59" s="22">
        <v>5</v>
      </c>
      <c r="F59" s="22">
        <v>4</v>
      </c>
      <c r="G59" s="22">
        <v>4</v>
      </c>
      <c r="H59" s="22">
        <v>5</v>
      </c>
      <c r="I59" s="22"/>
      <c r="J59" s="22">
        <v>8</v>
      </c>
      <c r="K59" s="22">
        <v>9</v>
      </c>
      <c r="L59" s="22">
        <v>8</v>
      </c>
      <c r="M59" s="22"/>
      <c r="N59" s="22">
        <v>12</v>
      </c>
      <c r="O59" s="78"/>
      <c r="P59" s="25">
        <f t="shared" si="1"/>
        <v>60</v>
      </c>
    </row>
    <row r="60" spans="1:16" s="12" customFormat="1" x14ac:dyDescent="0.25">
      <c r="A60" s="166" t="s">
        <v>177</v>
      </c>
      <c r="B60" s="167" t="s">
        <v>178</v>
      </c>
      <c r="C60" s="77">
        <v>5</v>
      </c>
      <c r="D60" s="22"/>
      <c r="E60" s="22">
        <v>4</v>
      </c>
      <c r="F60" s="22">
        <v>4</v>
      </c>
      <c r="G60" s="22">
        <v>4</v>
      </c>
      <c r="H60" s="22">
        <v>3</v>
      </c>
      <c r="I60" s="22"/>
      <c r="J60" s="22"/>
      <c r="K60" s="22">
        <v>6</v>
      </c>
      <c r="L60" s="22">
        <v>7</v>
      </c>
      <c r="M60" s="22"/>
      <c r="N60" s="22">
        <v>13</v>
      </c>
      <c r="O60" s="78"/>
      <c r="P60" s="25">
        <f t="shared" si="1"/>
        <v>46</v>
      </c>
    </row>
    <row r="61" spans="1:16" s="12" customFormat="1" x14ac:dyDescent="0.25">
      <c r="A61" s="166" t="s">
        <v>179</v>
      </c>
      <c r="B61" s="167" t="s">
        <v>180</v>
      </c>
      <c r="C61" s="22">
        <v>4</v>
      </c>
      <c r="D61" s="22">
        <v>4</v>
      </c>
      <c r="E61" s="22">
        <v>3</v>
      </c>
      <c r="F61" s="22">
        <v>3</v>
      </c>
      <c r="G61" s="22">
        <v>4</v>
      </c>
      <c r="H61" s="22"/>
      <c r="I61" s="22"/>
      <c r="J61" s="22"/>
      <c r="K61" s="22">
        <v>8</v>
      </c>
      <c r="L61" s="22">
        <v>8</v>
      </c>
      <c r="M61" s="22">
        <v>7</v>
      </c>
      <c r="N61" s="22">
        <v>10</v>
      </c>
      <c r="O61" s="78"/>
      <c r="P61" s="25">
        <f t="shared" si="1"/>
        <v>51</v>
      </c>
    </row>
    <row r="62" spans="1:16" s="12" customFormat="1" x14ac:dyDescent="0.25">
      <c r="A62" s="166" t="s">
        <v>181</v>
      </c>
      <c r="B62" s="167" t="s">
        <v>182</v>
      </c>
      <c r="C62" s="77">
        <v>5</v>
      </c>
      <c r="D62" s="22"/>
      <c r="E62" s="22">
        <v>5</v>
      </c>
      <c r="F62" s="22">
        <v>5</v>
      </c>
      <c r="G62" s="22">
        <v>5</v>
      </c>
      <c r="H62" s="22">
        <v>5</v>
      </c>
      <c r="I62" s="22"/>
      <c r="J62" s="22"/>
      <c r="K62" s="22">
        <v>10</v>
      </c>
      <c r="L62" s="22">
        <v>9</v>
      </c>
      <c r="M62" s="22">
        <v>7</v>
      </c>
      <c r="N62" s="22">
        <v>12</v>
      </c>
      <c r="O62" s="78"/>
      <c r="P62" s="25">
        <f t="shared" si="1"/>
        <v>63</v>
      </c>
    </row>
    <row r="63" spans="1:16" s="12" customFormat="1" x14ac:dyDescent="0.25">
      <c r="A63" s="166" t="s">
        <v>183</v>
      </c>
      <c r="B63" s="167" t="s">
        <v>184</v>
      </c>
      <c r="C63" s="77">
        <v>5</v>
      </c>
      <c r="D63" s="22">
        <v>5</v>
      </c>
      <c r="E63" s="22">
        <v>5</v>
      </c>
      <c r="F63" s="22">
        <v>5</v>
      </c>
      <c r="G63" s="22"/>
      <c r="H63" s="22">
        <v>5</v>
      </c>
      <c r="I63" s="22"/>
      <c r="J63" s="22">
        <v>8</v>
      </c>
      <c r="K63" s="22">
        <v>9</v>
      </c>
      <c r="L63" s="22"/>
      <c r="M63" s="22">
        <v>7</v>
      </c>
      <c r="N63" s="22">
        <v>13</v>
      </c>
      <c r="O63" s="78"/>
      <c r="P63" s="25">
        <f t="shared" si="1"/>
        <v>62</v>
      </c>
    </row>
    <row r="64" spans="1:16" s="12" customFormat="1" x14ac:dyDescent="0.25">
      <c r="A64" s="166" t="s">
        <v>185</v>
      </c>
      <c r="B64" s="167" t="s">
        <v>186</v>
      </c>
      <c r="C64" s="77"/>
      <c r="D64" s="22"/>
      <c r="E64" s="22">
        <v>5</v>
      </c>
      <c r="F64" s="22">
        <v>5</v>
      </c>
      <c r="G64" s="22">
        <v>4</v>
      </c>
      <c r="H64" s="22">
        <v>4</v>
      </c>
      <c r="I64" s="22">
        <v>4</v>
      </c>
      <c r="J64" s="22"/>
      <c r="K64" s="22">
        <v>6</v>
      </c>
      <c r="L64" s="22">
        <v>7</v>
      </c>
      <c r="M64" s="22">
        <v>8</v>
      </c>
      <c r="N64" s="22">
        <v>12</v>
      </c>
      <c r="O64" s="78"/>
      <c r="P64" s="25">
        <f t="shared" si="1"/>
        <v>55</v>
      </c>
    </row>
    <row r="65" spans="1:16" s="12" customFormat="1" x14ac:dyDescent="0.25">
      <c r="A65" s="166" t="s">
        <v>187</v>
      </c>
      <c r="B65" s="167" t="s">
        <v>188</v>
      </c>
      <c r="C65" s="77">
        <v>5</v>
      </c>
      <c r="D65" s="22"/>
      <c r="E65" s="22">
        <v>5</v>
      </c>
      <c r="F65" s="22">
        <v>5</v>
      </c>
      <c r="G65" s="22">
        <v>4</v>
      </c>
      <c r="H65" s="22">
        <v>4</v>
      </c>
      <c r="I65" s="22"/>
      <c r="J65" s="22"/>
      <c r="K65" s="22">
        <v>10</v>
      </c>
      <c r="L65" s="22">
        <v>9</v>
      </c>
      <c r="M65" s="22">
        <v>6</v>
      </c>
      <c r="N65" s="22">
        <v>12</v>
      </c>
      <c r="O65" s="78"/>
      <c r="P65" s="25">
        <f t="shared" si="1"/>
        <v>60</v>
      </c>
    </row>
    <row r="66" spans="1:16" s="12" customFormat="1" x14ac:dyDescent="0.25">
      <c r="A66" s="166" t="s">
        <v>189</v>
      </c>
      <c r="B66" s="167" t="s">
        <v>190</v>
      </c>
      <c r="C66" s="77">
        <v>5</v>
      </c>
      <c r="D66" s="22">
        <v>3</v>
      </c>
      <c r="E66" s="22"/>
      <c r="F66" s="22"/>
      <c r="G66" s="22">
        <v>3</v>
      </c>
      <c r="H66" s="22"/>
      <c r="I66" s="22">
        <v>4</v>
      </c>
      <c r="J66" s="22">
        <v>7</v>
      </c>
      <c r="K66" s="22">
        <v>6</v>
      </c>
      <c r="L66" s="22">
        <v>2</v>
      </c>
      <c r="M66" s="22"/>
      <c r="N66" s="22">
        <v>10</v>
      </c>
      <c r="O66" s="78"/>
      <c r="P66" s="25">
        <f t="shared" si="1"/>
        <v>40</v>
      </c>
    </row>
    <row r="67" spans="1:16" s="12" customFormat="1" x14ac:dyDescent="0.25">
      <c r="A67" s="166" t="s">
        <v>191</v>
      </c>
      <c r="B67" s="167" t="s">
        <v>192</v>
      </c>
      <c r="C67" s="77">
        <v>3</v>
      </c>
      <c r="D67" s="22">
        <v>3</v>
      </c>
      <c r="E67" s="22">
        <v>2</v>
      </c>
      <c r="F67" s="22">
        <v>4</v>
      </c>
      <c r="G67" s="22">
        <v>5</v>
      </c>
      <c r="H67" s="22"/>
      <c r="I67" s="22"/>
      <c r="J67" s="22">
        <v>7</v>
      </c>
      <c r="K67" s="22">
        <v>8</v>
      </c>
      <c r="L67" s="22"/>
      <c r="M67" s="22">
        <v>8</v>
      </c>
      <c r="N67" s="22">
        <v>8</v>
      </c>
      <c r="O67" s="78"/>
      <c r="P67" s="25">
        <f t="shared" si="1"/>
        <v>48</v>
      </c>
    </row>
    <row r="68" spans="1:16" s="12" customFormat="1" x14ac:dyDescent="0.25">
      <c r="A68" s="166" t="s">
        <v>193</v>
      </c>
      <c r="B68" s="167" t="s">
        <v>194</v>
      </c>
      <c r="C68" s="77">
        <v>5</v>
      </c>
      <c r="D68" s="22"/>
      <c r="E68" s="22">
        <v>3</v>
      </c>
      <c r="F68" s="22">
        <v>5</v>
      </c>
      <c r="G68" s="22">
        <v>4</v>
      </c>
      <c r="H68" s="22"/>
      <c r="I68" s="22"/>
      <c r="J68" s="22"/>
      <c r="K68" s="22"/>
      <c r="L68" s="22"/>
      <c r="M68" s="22"/>
      <c r="N68" s="22">
        <v>13</v>
      </c>
      <c r="O68" s="78"/>
      <c r="P68" s="25">
        <f t="shared" si="1"/>
        <v>30</v>
      </c>
    </row>
    <row r="69" spans="1:16" s="12" customFormat="1" x14ac:dyDescent="0.25">
      <c r="A69" s="166" t="s">
        <v>195</v>
      </c>
      <c r="B69" s="167" t="s">
        <v>196</v>
      </c>
      <c r="C69" s="77">
        <v>5</v>
      </c>
      <c r="D69" s="22">
        <v>5</v>
      </c>
      <c r="E69" s="22">
        <v>4</v>
      </c>
      <c r="F69" s="22">
        <v>4</v>
      </c>
      <c r="G69" s="22">
        <v>4</v>
      </c>
      <c r="H69" s="22"/>
      <c r="I69" s="22"/>
      <c r="J69" s="22">
        <v>7</v>
      </c>
      <c r="K69" s="22">
        <v>8</v>
      </c>
      <c r="L69" s="22">
        <v>8</v>
      </c>
      <c r="M69" s="22"/>
      <c r="N69" s="22">
        <v>12</v>
      </c>
      <c r="O69" s="78"/>
      <c r="P69" s="25">
        <f t="shared" si="1"/>
        <v>57</v>
      </c>
    </row>
    <row r="70" spans="1:16" s="12" customFormat="1" x14ac:dyDescent="0.25">
      <c r="A70" s="166" t="s">
        <v>197</v>
      </c>
      <c r="B70" s="167" t="s">
        <v>198</v>
      </c>
      <c r="C70" s="77">
        <v>4</v>
      </c>
      <c r="D70" s="22">
        <v>4</v>
      </c>
      <c r="E70" s="22">
        <v>2</v>
      </c>
      <c r="F70" s="22"/>
      <c r="G70" s="22">
        <v>4</v>
      </c>
      <c r="H70" s="22">
        <v>3</v>
      </c>
      <c r="I70" s="22"/>
      <c r="J70" s="22"/>
      <c r="K70" s="22">
        <v>9</v>
      </c>
      <c r="L70" s="22">
        <v>9</v>
      </c>
      <c r="M70" s="22">
        <v>9</v>
      </c>
      <c r="N70" s="22">
        <v>13</v>
      </c>
      <c r="O70" s="78"/>
      <c r="P70" s="25">
        <f t="shared" si="1"/>
        <v>57</v>
      </c>
    </row>
    <row r="71" spans="1:16" s="12" customFormat="1" x14ac:dyDescent="0.25">
      <c r="A71" s="166" t="s">
        <v>199</v>
      </c>
      <c r="B71" s="167" t="s">
        <v>200</v>
      </c>
      <c r="C71" s="77">
        <v>5</v>
      </c>
      <c r="D71" s="22"/>
      <c r="E71" s="22">
        <v>4</v>
      </c>
      <c r="F71" s="22"/>
      <c r="G71" s="22">
        <v>4</v>
      </c>
      <c r="H71" s="22"/>
      <c r="I71" s="22"/>
      <c r="J71" s="22"/>
      <c r="K71" s="22">
        <v>4</v>
      </c>
      <c r="L71" s="22">
        <v>7</v>
      </c>
      <c r="M71" s="22">
        <v>7</v>
      </c>
      <c r="N71" s="22">
        <v>12</v>
      </c>
      <c r="O71" s="78"/>
      <c r="P71" s="25">
        <f t="shared" si="1"/>
        <v>43</v>
      </c>
    </row>
    <row r="72" spans="1:16" s="12" customFormat="1" x14ac:dyDescent="0.25">
      <c r="A72" s="166" t="s">
        <v>201</v>
      </c>
      <c r="B72" s="167" t="s">
        <v>202</v>
      </c>
      <c r="C72" s="77">
        <v>5</v>
      </c>
      <c r="D72" s="22">
        <v>5</v>
      </c>
      <c r="E72" s="22">
        <v>5</v>
      </c>
      <c r="F72" s="22">
        <v>4</v>
      </c>
      <c r="G72" s="22"/>
      <c r="H72" s="22">
        <v>4</v>
      </c>
      <c r="I72" s="22"/>
      <c r="J72" s="22"/>
      <c r="K72" s="22"/>
      <c r="L72" s="22">
        <v>9</v>
      </c>
      <c r="M72" s="22">
        <v>8</v>
      </c>
      <c r="N72" s="22">
        <v>12</v>
      </c>
      <c r="O72" s="78"/>
      <c r="P72" s="25">
        <f t="shared" si="1"/>
        <v>52</v>
      </c>
    </row>
    <row r="73" spans="1:16" s="12" customFormat="1" x14ac:dyDescent="0.25">
      <c r="A73" s="166" t="s">
        <v>203</v>
      </c>
      <c r="B73" s="167" t="s">
        <v>204</v>
      </c>
      <c r="C73" s="77">
        <v>5</v>
      </c>
      <c r="D73" s="22">
        <v>3</v>
      </c>
      <c r="E73" s="22">
        <v>4</v>
      </c>
      <c r="F73" s="22">
        <v>4</v>
      </c>
      <c r="G73" s="22">
        <v>5</v>
      </c>
      <c r="H73" s="22"/>
      <c r="I73" s="22"/>
      <c r="J73" s="22">
        <v>9</v>
      </c>
      <c r="K73" s="22"/>
      <c r="L73" s="22">
        <v>10</v>
      </c>
      <c r="M73" s="22">
        <v>9</v>
      </c>
      <c r="N73" s="22">
        <v>11</v>
      </c>
      <c r="O73" s="78"/>
      <c r="P73" s="25">
        <f t="shared" si="1"/>
        <v>60</v>
      </c>
    </row>
    <row r="74" spans="1:16" s="12" customFormat="1" x14ac:dyDescent="0.25">
      <c r="A74" s="166" t="s">
        <v>205</v>
      </c>
      <c r="B74" s="167" t="s">
        <v>206</v>
      </c>
      <c r="C74" s="77">
        <v>4</v>
      </c>
      <c r="D74" s="22">
        <v>3</v>
      </c>
      <c r="E74" s="22">
        <v>4</v>
      </c>
      <c r="F74" s="22"/>
      <c r="G74" s="22"/>
      <c r="H74" s="22"/>
      <c r="I74" s="22"/>
      <c r="J74" s="22"/>
      <c r="K74" s="22">
        <v>8</v>
      </c>
      <c r="L74" s="22">
        <v>9</v>
      </c>
      <c r="M74" s="22">
        <v>8</v>
      </c>
      <c r="N74" s="22">
        <v>12</v>
      </c>
      <c r="O74" s="78"/>
      <c r="P74" s="25">
        <f t="shared" si="1"/>
        <v>48</v>
      </c>
    </row>
    <row r="75" spans="1:16" s="12" customFormat="1" x14ac:dyDescent="0.25">
      <c r="A75" s="166" t="s">
        <v>207</v>
      </c>
      <c r="B75" s="167" t="s">
        <v>208</v>
      </c>
      <c r="C75" s="22"/>
      <c r="D75" s="22"/>
      <c r="E75" s="22">
        <v>5</v>
      </c>
      <c r="F75" s="22">
        <v>4</v>
      </c>
      <c r="G75" s="22">
        <v>4</v>
      </c>
      <c r="H75" s="22">
        <v>2</v>
      </c>
      <c r="I75" s="22">
        <v>3</v>
      </c>
      <c r="J75" s="22"/>
      <c r="K75" s="22">
        <v>7</v>
      </c>
      <c r="L75" s="22">
        <v>7</v>
      </c>
      <c r="M75" s="22">
        <v>9</v>
      </c>
      <c r="N75" s="22">
        <v>10</v>
      </c>
      <c r="O75" s="78"/>
      <c r="P75" s="25">
        <f t="shared" si="1"/>
        <v>51</v>
      </c>
    </row>
    <row r="76" spans="1:16" s="12" customFormat="1" x14ac:dyDescent="0.25">
      <c r="A76" s="166" t="s">
        <v>209</v>
      </c>
      <c r="B76" s="167" t="s">
        <v>210</v>
      </c>
      <c r="C76" s="77">
        <v>5</v>
      </c>
      <c r="D76" s="22">
        <v>5</v>
      </c>
      <c r="E76" s="22">
        <v>5</v>
      </c>
      <c r="F76" s="22"/>
      <c r="G76" s="22">
        <v>5</v>
      </c>
      <c r="H76" s="22">
        <v>4</v>
      </c>
      <c r="I76" s="22"/>
      <c r="J76" s="22">
        <v>9</v>
      </c>
      <c r="K76" s="22"/>
      <c r="L76" s="22">
        <v>9</v>
      </c>
      <c r="M76" s="22">
        <v>8</v>
      </c>
      <c r="N76" s="22">
        <v>12</v>
      </c>
      <c r="O76" s="78"/>
      <c r="P76" s="25">
        <f t="shared" si="1"/>
        <v>62</v>
      </c>
    </row>
    <row r="77" spans="1:16" s="12" customFormat="1" x14ac:dyDescent="0.25">
      <c r="A77" s="166" t="s">
        <v>211</v>
      </c>
      <c r="B77" s="167" t="s">
        <v>212</v>
      </c>
      <c r="C77" s="77">
        <v>5</v>
      </c>
      <c r="D77" s="22">
        <v>3</v>
      </c>
      <c r="E77" s="22">
        <v>5</v>
      </c>
      <c r="F77" s="22">
        <v>4</v>
      </c>
      <c r="G77" s="22">
        <v>5</v>
      </c>
      <c r="H77" s="22"/>
      <c r="I77" s="22"/>
      <c r="J77" s="22"/>
      <c r="K77" s="22">
        <v>8</v>
      </c>
      <c r="L77" s="22">
        <v>8</v>
      </c>
      <c r="M77" s="22">
        <v>8</v>
      </c>
      <c r="N77" s="22">
        <v>12</v>
      </c>
      <c r="O77" s="78"/>
      <c r="P77" s="25">
        <f t="shared" si="1"/>
        <v>58</v>
      </c>
    </row>
    <row r="78" spans="1:16" s="12" customFormat="1" x14ac:dyDescent="0.25">
      <c r="A78" s="166" t="s">
        <v>213</v>
      </c>
      <c r="B78" s="167" t="s">
        <v>214</v>
      </c>
      <c r="C78" s="77">
        <v>5</v>
      </c>
      <c r="D78" s="22">
        <v>5</v>
      </c>
      <c r="E78" s="22"/>
      <c r="F78" s="22">
        <v>4</v>
      </c>
      <c r="G78" s="22">
        <v>5</v>
      </c>
      <c r="H78" s="22">
        <v>4</v>
      </c>
      <c r="I78" s="22"/>
      <c r="J78" s="22"/>
      <c r="K78" s="22">
        <v>5</v>
      </c>
      <c r="L78" s="22">
        <v>8</v>
      </c>
      <c r="M78" s="22">
        <v>7</v>
      </c>
      <c r="N78" s="22">
        <v>7</v>
      </c>
      <c r="O78" s="78"/>
      <c r="P78" s="25">
        <f t="shared" si="1"/>
        <v>50</v>
      </c>
    </row>
    <row r="79" spans="1:16" s="12" customFormat="1" x14ac:dyDescent="0.25">
      <c r="A79" s="166" t="s">
        <v>215</v>
      </c>
      <c r="B79" s="167" t="s">
        <v>216</v>
      </c>
      <c r="C79" s="77">
        <v>2</v>
      </c>
      <c r="D79" s="22"/>
      <c r="E79" s="22">
        <v>4</v>
      </c>
      <c r="F79" s="22"/>
      <c r="G79" s="22">
        <v>2</v>
      </c>
      <c r="H79" s="22">
        <v>4</v>
      </c>
      <c r="I79" s="22"/>
      <c r="J79" s="22"/>
      <c r="K79" s="22">
        <v>4</v>
      </c>
      <c r="L79" s="22"/>
      <c r="M79" s="22">
        <v>2</v>
      </c>
      <c r="N79" s="22">
        <v>9</v>
      </c>
      <c r="O79" s="78"/>
      <c r="P79" s="25">
        <f t="shared" si="1"/>
        <v>27</v>
      </c>
    </row>
    <row r="80" spans="1:16" s="12" customFormat="1" x14ac:dyDescent="0.25">
      <c r="A80" s="166" t="s">
        <v>217</v>
      </c>
      <c r="B80" s="167" t="s">
        <v>218</v>
      </c>
      <c r="C80" s="77"/>
      <c r="D80" s="22"/>
      <c r="E80" s="22"/>
      <c r="F80" s="22"/>
      <c r="G80" s="22">
        <v>4</v>
      </c>
      <c r="H80" s="22">
        <v>4</v>
      </c>
      <c r="I80" s="22">
        <v>4</v>
      </c>
      <c r="J80" s="22"/>
      <c r="K80" s="22">
        <v>6</v>
      </c>
      <c r="L80" s="22"/>
      <c r="M80" s="22">
        <v>3</v>
      </c>
      <c r="N80" s="22">
        <v>11</v>
      </c>
      <c r="O80" s="78"/>
      <c r="P80" s="25">
        <f t="shared" ref="P80:P143" si="2">SUM(C80:O80)</f>
        <v>32</v>
      </c>
    </row>
    <row r="81" spans="1:16" s="12" customFormat="1" x14ac:dyDescent="0.25">
      <c r="A81" s="166" t="s">
        <v>219</v>
      </c>
      <c r="B81" s="167" t="s">
        <v>220</v>
      </c>
      <c r="C81" s="77">
        <v>5</v>
      </c>
      <c r="D81" s="22">
        <v>2</v>
      </c>
      <c r="E81" s="22"/>
      <c r="F81" s="22"/>
      <c r="G81" s="22"/>
      <c r="H81" s="22"/>
      <c r="I81" s="22"/>
      <c r="J81" s="22"/>
      <c r="K81" s="22"/>
      <c r="L81" s="22"/>
      <c r="M81" s="22"/>
      <c r="N81" s="22">
        <v>4</v>
      </c>
      <c r="O81" s="78"/>
      <c r="P81" s="25">
        <f t="shared" si="2"/>
        <v>11</v>
      </c>
    </row>
    <row r="82" spans="1:16" s="12" customFormat="1" x14ac:dyDescent="0.25">
      <c r="A82" s="166" t="s">
        <v>221</v>
      </c>
      <c r="B82" s="167" t="s">
        <v>222</v>
      </c>
      <c r="C82" s="77">
        <v>5</v>
      </c>
      <c r="D82" s="22">
        <v>5</v>
      </c>
      <c r="E82" s="22">
        <v>4</v>
      </c>
      <c r="F82" s="22"/>
      <c r="G82" s="22">
        <v>4</v>
      </c>
      <c r="H82" s="22"/>
      <c r="I82" s="22">
        <v>4</v>
      </c>
      <c r="J82" s="22">
        <v>8</v>
      </c>
      <c r="K82" s="22"/>
      <c r="L82" s="22">
        <v>9</v>
      </c>
      <c r="M82" s="22">
        <v>8</v>
      </c>
      <c r="N82" s="22">
        <v>11</v>
      </c>
      <c r="O82" s="78"/>
      <c r="P82" s="25">
        <f t="shared" si="2"/>
        <v>58</v>
      </c>
    </row>
    <row r="83" spans="1:16" s="12" customFormat="1" x14ac:dyDescent="0.25">
      <c r="A83" s="166" t="s">
        <v>223</v>
      </c>
      <c r="B83" s="167" t="s">
        <v>224</v>
      </c>
      <c r="C83" s="77">
        <v>5</v>
      </c>
      <c r="D83" s="22">
        <v>3</v>
      </c>
      <c r="E83" s="22">
        <v>4</v>
      </c>
      <c r="F83" s="22">
        <v>2</v>
      </c>
      <c r="G83" s="22"/>
      <c r="H83" s="22"/>
      <c r="I83" s="22"/>
      <c r="J83" s="22"/>
      <c r="K83" s="22">
        <v>6</v>
      </c>
      <c r="L83" s="22">
        <v>6</v>
      </c>
      <c r="M83" s="22">
        <v>6</v>
      </c>
      <c r="N83" s="22">
        <v>8</v>
      </c>
      <c r="O83" s="78"/>
      <c r="P83" s="25">
        <f t="shared" si="2"/>
        <v>40</v>
      </c>
    </row>
    <row r="84" spans="1:16" s="12" customFormat="1" x14ac:dyDescent="0.25">
      <c r="A84" s="166" t="s">
        <v>225</v>
      </c>
      <c r="B84" s="167" t="s">
        <v>226</v>
      </c>
      <c r="C84" s="22">
        <v>3</v>
      </c>
      <c r="D84" s="22">
        <v>4</v>
      </c>
      <c r="E84" s="22">
        <v>3</v>
      </c>
      <c r="F84" s="22">
        <v>5</v>
      </c>
      <c r="G84" s="22">
        <v>4</v>
      </c>
      <c r="H84" s="22"/>
      <c r="I84" s="22"/>
      <c r="J84" s="22"/>
      <c r="K84" s="22">
        <v>6</v>
      </c>
      <c r="L84" s="22">
        <v>6</v>
      </c>
      <c r="M84" s="22">
        <v>2</v>
      </c>
      <c r="N84" s="22">
        <v>7</v>
      </c>
      <c r="O84" s="78"/>
      <c r="P84" s="25">
        <f t="shared" si="2"/>
        <v>40</v>
      </c>
    </row>
    <row r="85" spans="1:16" s="12" customFormat="1" x14ac:dyDescent="0.25">
      <c r="A85" s="166" t="s">
        <v>227</v>
      </c>
      <c r="B85" s="167" t="s">
        <v>228</v>
      </c>
      <c r="C85" s="22">
        <v>5</v>
      </c>
      <c r="D85" s="22">
        <v>4</v>
      </c>
      <c r="E85" s="22">
        <v>5</v>
      </c>
      <c r="F85" s="22">
        <v>4</v>
      </c>
      <c r="G85" s="22">
        <v>5</v>
      </c>
      <c r="H85" s="22"/>
      <c r="I85" s="22"/>
      <c r="J85" s="22"/>
      <c r="K85" s="22">
        <v>8</v>
      </c>
      <c r="L85" s="22">
        <v>8</v>
      </c>
      <c r="M85" s="22">
        <v>8</v>
      </c>
      <c r="N85" s="22">
        <v>13</v>
      </c>
      <c r="O85" s="78"/>
      <c r="P85" s="25">
        <f t="shared" si="2"/>
        <v>60</v>
      </c>
    </row>
    <row r="86" spans="1:16" s="12" customFormat="1" x14ac:dyDescent="0.25">
      <c r="A86" s="166" t="s">
        <v>229</v>
      </c>
      <c r="B86" s="167" t="s">
        <v>230</v>
      </c>
      <c r="C86" s="77">
        <v>3</v>
      </c>
      <c r="D86" s="22">
        <v>3</v>
      </c>
      <c r="E86" s="22"/>
      <c r="F86" s="22">
        <v>2</v>
      </c>
      <c r="G86" s="22"/>
      <c r="H86" s="22">
        <v>4</v>
      </c>
      <c r="I86" s="22"/>
      <c r="J86" s="22"/>
      <c r="K86" s="22">
        <v>4</v>
      </c>
      <c r="L86" s="22"/>
      <c r="M86" s="22"/>
      <c r="N86" s="22">
        <v>9</v>
      </c>
      <c r="O86" s="78"/>
      <c r="P86" s="25">
        <f t="shared" si="2"/>
        <v>25</v>
      </c>
    </row>
    <row r="87" spans="1:16" s="12" customFormat="1" x14ac:dyDescent="0.25">
      <c r="A87" s="166" t="s">
        <v>231</v>
      </c>
      <c r="B87" s="167" t="s">
        <v>232</v>
      </c>
      <c r="C87" s="77">
        <v>5</v>
      </c>
      <c r="D87" s="22"/>
      <c r="E87" s="22">
        <v>2</v>
      </c>
      <c r="F87" s="22">
        <v>3</v>
      </c>
      <c r="G87" s="22">
        <v>2</v>
      </c>
      <c r="H87" s="22">
        <v>2</v>
      </c>
      <c r="I87" s="22"/>
      <c r="J87" s="22"/>
      <c r="K87" s="22">
        <v>4</v>
      </c>
      <c r="L87" s="22">
        <v>7</v>
      </c>
      <c r="M87" s="22">
        <v>7</v>
      </c>
      <c r="N87" s="22">
        <v>12</v>
      </c>
      <c r="O87" s="78"/>
      <c r="P87" s="25">
        <f t="shared" si="2"/>
        <v>44</v>
      </c>
    </row>
    <row r="88" spans="1:16" s="12" customFormat="1" x14ac:dyDescent="0.25">
      <c r="A88" s="166" t="s">
        <v>233</v>
      </c>
      <c r="B88" s="167" t="s">
        <v>234</v>
      </c>
      <c r="C88" s="77">
        <v>5</v>
      </c>
      <c r="D88" s="22">
        <v>3</v>
      </c>
      <c r="E88" s="22"/>
      <c r="F88" s="22"/>
      <c r="G88" s="22">
        <v>3</v>
      </c>
      <c r="H88" s="22"/>
      <c r="I88" s="22">
        <v>4</v>
      </c>
      <c r="J88" s="22">
        <v>7</v>
      </c>
      <c r="K88" s="22">
        <v>6</v>
      </c>
      <c r="L88" s="22">
        <v>2</v>
      </c>
      <c r="M88" s="22"/>
      <c r="N88" s="22">
        <v>10</v>
      </c>
      <c r="O88" s="78"/>
      <c r="P88" s="25">
        <f t="shared" si="2"/>
        <v>40</v>
      </c>
    </row>
    <row r="89" spans="1:16" s="12" customFormat="1" x14ac:dyDescent="0.25">
      <c r="A89" s="166" t="s">
        <v>235</v>
      </c>
      <c r="B89" s="167" t="s">
        <v>236</v>
      </c>
      <c r="C89" s="77">
        <v>3</v>
      </c>
      <c r="D89" s="22">
        <v>3</v>
      </c>
      <c r="E89" s="22">
        <v>2</v>
      </c>
      <c r="F89" s="22">
        <v>4</v>
      </c>
      <c r="G89" s="22">
        <v>5</v>
      </c>
      <c r="H89" s="22"/>
      <c r="I89" s="22"/>
      <c r="J89" s="22">
        <v>7</v>
      </c>
      <c r="K89" s="22">
        <v>8</v>
      </c>
      <c r="L89" s="22"/>
      <c r="M89" s="22">
        <v>8</v>
      </c>
      <c r="N89" s="22">
        <v>8</v>
      </c>
      <c r="O89" s="78"/>
      <c r="P89" s="25">
        <f t="shared" si="2"/>
        <v>48</v>
      </c>
    </row>
    <row r="90" spans="1:16" s="12" customFormat="1" x14ac:dyDescent="0.25">
      <c r="A90" s="166" t="s">
        <v>237</v>
      </c>
      <c r="B90" s="167" t="s">
        <v>238</v>
      </c>
      <c r="C90" s="77">
        <v>5</v>
      </c>
      <c r="D90" s="22"/>
      <c r="E90" s="22">
        <v>3</v>
      </c>
      <c r="F90" s="22">
        <v>5</v>
      </c>
      <c r="G90" s="22">
        <v>4</v>
      </c>
      <c r="H90" s="22"/>
      <c r="I90" s="22"/>
      <c r="J90" s="22"/>
      <c r="K90" s="22"/>
      <c r="L90" s="22"/>
      <c r="M90" s="22"/>
      <c r="N90" s="22">
        <v>13</v>
      </c>
      <c r="O90" s="78"/>
      <c r="P90" s="25">
        <f t="shared" si="2"/>
        <v>30</v>
      </c>
    </row>
    <row r="91" spans="1:16" s="12" customFormat="1" x14ac:dyDescent="0.25">
      <c r="A91" s="166" t="s">
        <v>239</v>
      </c>
      <c r="B91" s="167" t="s">
        <v>240</v>
      </c>
      <c r="C91" s="77">
        <v>5</v>
      </c>
      <c r="D91" s="22">
        <v>5</v>
      </c>
      <c r="E91" s="22">
        <v>4</v>
      </c>
      <c r="F91" s="22">
        <v>4</v>
      </c>
      <c r="G91" s="22">
        <v>4</v>
      </c>
      <c r="H91" s="22"/>
      <c r="I91" s="22"/>
      <c r="J91" s="22">
        <v>7</v>
      </c>
      <c r="K91" s="22">
        <v>8</v>
      </c>
      <c r="L91" s="22">
        <v>8</v>
      </c>
      <c r="M91" s="22"/>
      <c r="N91" s="22">
        <v>12</v>
      </c>
      <c r="O91" s="78"/>
      <c r="P91" s="25">
        <f t="shared" si="2"/>
        <v>57</v>
      </c>
    </row>
    <row r="92" spans="1:16" s="12" customFormat="1" x14ac:dyDescent="0.25">
      <c r="A92" s="166" t="s">
        <v>241</v>
      </c>
      <c r="B92" s="167" t="s">
        <v>242</v>
      </c>
      <c r="C92" s="77">
        <v>4</v>
      </c>
      <c r="D92" s="22">
        <v>4</v>
      </c>
      <c r="E92" s="22">
        <v>2</v>
      </c>
      <c r="F92" s="22"/>
      <c r="G92" s="22">
        <v>4</v>
      </c>
      <c r="H92" s="22">
        <v>3</v>
      </c>
      <c r="I92" s="22"/>
      <c r="J92" s="22"/>
      <c r="K92" s="22">
        <v>9</v>
      </c>
      <c r="L92" s="22">
        <v>9</v>
      </c>
      <c r="M92" s="22">
        <v>9</v>
      </c>
      <c r="N92" s="22">
        <v>13</v>
      </c>
      <c r="O92" s="78"/>
      <c r="P92" s="25">
        <f t="shared" si="2"/>
        <v>57</v>
      </c>
    </row>
    <row r="93" spans="1:16" s="12" customFormat="1" x14ac:dyDescent="0.25">
      <c r="A93" s="166" t="s">
        <v>243</v>
      </c>
      <c r="B93" s="167" t="s">
        <v>244</v>
      </c>
      <c r="C93" s="77">
        <v>2</v>
      </c>
      <c r="D93" s="22"/>
      <c r="E93" s="22">
        <v>5</v>
      </c>
      <c r="F93" s="22">
        <v>5</v>
      </c>
      <c r="G93" s="22">
        <v>3</v>
      </c>
      <c r="H93" s="22"/>
      <c r="I93" s="22">
        <v>2</v>
      </c>
      <c r="J93" s="22"/>
      <c r="K93" s="22">
        <v>3</v>
      </c>
      <c r="L93" s="22">
        <v>9</v>
      </c>
      <c r="M93" s="22">
        <v>9</v>
      </c>
      <c r="N93" s="22">
        <v>12</v>
      </c>
      <c r="O93" s="78"/>
      <c r="P93" s="25">
        <f t="shared" si="2"/>
        <v>50</v>
      </c>
    </row>
    <row r="94" spans="1:16" s="12" customFormat="1" x14ac:dyDescent="0.25">
      <c r="A94" s="166" t="s">
        <v>245</v>
      </c>
      <c r="B94" s="167" t="s">
        <v>246</v>
      </c>
      <c r="C94" s="77">
        <v>5</v>
      </c>
      <c r="D94" s="22">
        <v>3</v>
      </c>
      <c r="E94" s="22"/>
      <c r="F94" s="22"/>
      <c r="G94" s="22">
        <v>3</v>
      </c>
      <c r="H94" s="22"/>
      <c r="I94" s="22">
        <v>4</v>
      </c>
      <c r="J94" s="22">
        <v>7</v>
      </c>
      <c r="K94" s="22">
        <v>6</v>
      </c>
      <c r="L94" s="22">
        <v>2</v>
      </c>
      <c r="M94" s="22"/>
      <c r="N94" s="22">
        <v>10</v>
      </c>
      <c r="O94" s="78"/>
      <c r="P94" s="25">
        <f t="shared" si="2"/>
        <v>40</v>
      </c>
    </row>
    <row r="95" spans="1:16" s="12" customFormat="1" x14ac:dyDescent="0.25">
      <c r="A95" s="166" t="s">
        <v>247</v>
      </c>
      <c r="B95" s="167" t="s">
        <v>248</v>
      </c>
      <c r="C95" s="77">
        <v>3</v>
      </c>
      <c r="D95" s="22">
        <v>3</v>
      </c>
      <c r="E95" s="22">
        <v>2</v>
      </c>
      <c r="F95" s="22">
        <v>4</v>
      </c>
      <c r="G95" s="22">
        <v>5</v>
      </c>
      <c r="H95" s="22"/>
      <c r="I95" s="22"/>
      <c r="J95" s="22">
        <v>7</v>
      </c>
      <c r="K95" s="22">
        <v>8</v>
      </c>
      <c r="L95" s="22"/>
      <c r="M95" s="22">
        <v>8</v>
      </c>
      <c r="N95" s="22">
        <v>8</v>
      </c>
      <c r="O95" s="78"/>
      <c r="P95" s="25">
        <f t="shared" si="2"/>
        <v>48</v>
      </c>
    </row>
    <row r="96" spans="1:16" s="12" customFormat="1" x14ac:dyDescent="0.25">
      <c r="A96" s="166" t="s">
        <v>249</v>
      </c>
      <c r="B96" s="167" t="s">
        <v>250</v>
      </c>
      <c r="C96" s="77">
        <v>5</v>
      </c>
      <c r="D96" s="22"/>
      <c r="E96" s="22">
        <v>3</v>
      </c>
      <c r="F96" s="22">
        <v>5</v>
      </c>
      <c r="G96" s="22">
        <v>4</v>
      </c>
      <c r="H96" s="22"/>
      <c r="I96" s="22"/>
      <c r="J96" s="22"/>
      <c r="K96" s="22"/>
      <c r="L96" s="22"/>
      <c r="M96" s="22"/>
      <c r="N96" s="22">
        <v>13</v>
      </c>
      <c r="O96" s="78"/>
      <c r="P96" s="25">
        <f t="shared" si="2"/>
        <v>30</v>
      </c>
    </row>
    <row r="97" spans="1:16" s="12" customFormat="1" x14ac:dyDescent="0.25">
      <c r="A97" s="166" t="s">
        <v>251</v>
      </c>
      <c r="B97" s="167" t="s">
        <v>252</v>
      </c>
      <c r="C97" s="77">
        <v>5</v>
      </c>
      <c r="D97" s="22">
        <v>5</v>
      </c>
      <c r="E97" s="22">
        <v>4</v>
      </c>
      <c r="F97" s="22">
        <v>4</v>
      </c>
      <c r="G97" s="22">
        <v>4</v>
      </c>
      <c r="H97" s="22"/>
      <c r="I97" s="22"/>
      <c r="J97" s="22">
        <v>7</v>
      </c>
      <c r="K97" s="22">
        <v>8</v>
      </c>
      <c r="L97" s="22">
        <v>8</v>
      </c>
      <c r="M97" s="22"/>
      <c r="N97" s="22">
        <v>12</v>
      </c>
      <c r="O97" s="78"/>
      <c r="P97" s="25">
        <f t="shared" si="2"/>
        <v>57</v>
      </c>
    </row>
    <row r="98" spans="1:16" s="12" customFormat="1" x14ac:dyDescent="0.25">
      <c r="A98" s="166" t="s">
        <v>253</v>
      </c>
      <c r="B98" s="167" t="s">
        <v>254</v>
      </c>
      <c r="C98" s="77">
        <v>4</v>
      </c>
      <c r="D98" s="22">
        <v>4</v>
      </c>
      <c r="E98" s="22">
        <v>2</v>
      </c>
      <c r="F98" s="22"/>
      <c r="G98" s="22">
        <v>4</v>
      </c>
      <c r="H98" s="22">
        <v>3</v>
      </c>
      <c r="I98" s="22"/>
      <c r="J98" s="22"/>
      <c r="K98" s="22">
        <v>9</v>
      </c>
      <c r="L98" s="22">
        <v>9</v>
      </c>
      <c r="M98" s="22">
        <v>9</v>
      </c>
      <c r="N98" s="22">
        <v>13</v>
      </c>
      <c r="O98" s="78"/>
      <c r="P98" s="25">
        <f t="shared" si="2"/>
        <v>57</v>
      </c>
    </row>
    <row r="99" spans="1:16" s="12" customFormat="1" x14ac:dyDescent="0.25">
      <c r="A99" s="166" t="s">
        <v>255</v>
      </c>
      <c r="B99" s="167" t="s">
        <v>256</v>
      </c>
      <c r="C99" s="77">
        <v>5</v>
      </c>
      <c r="D99" s="22">
        <v>2</v>
      </c>
      <c r="E99" s="22"/>
      <c r="F99" s="22"/>
      <c r="G99" s="22"/>
      <c r="H99" s="22"/>
      <c r="I99" s="22"/>
      <c r="J99" s="22"/>
      <c r="K99" s="22"/>
      <c r="L99" s="22"/>
      <c r="M99" s="22"/>
      <c r="N99" s="22">
        <v>4</v>
      </c>
      <c r="O99" s="78"/>
      <c r="P99" s="25">
        <f t="shared" si="2"/>
        <v>11</v>
      </c>
    </row>
    <row r="100" spans="1:16" s="12" customFormat="1" x14ac:dyDescent="0.25">
      <c r="A100" s="166" t="s">
        <v>257</v>
      </c>
      <c r="B100" s="167" t="s">
        <v>258</v>
      </c>
      <c r="C100" s="77">
        <v>5</v>
      </c>
      <c r="D100" s="22">
        <v>5</v>
      </c>
      <c r="E100" s="22">
        <v>4</v>
      </c>
      <c r="F100" s="22"/>
      <c r="G100" s="22">
        <v>4</v>
      </c>
      <c r="H100" s="22"/>
      <c r="I100" s="22">
        <v>4</v>
      </c>
      <c r="J100" s="22">
        <v>8</v>
      </c>
      <c r="K100" s="22"/>
      <c r="L100" s="22">
        <v>9</v>
      </c>
      <c r="M100" s="22">
        <v>8</v>
      </c>
      <c r="N100" s="22">
        <v>11</v>
      </c>
      <c r="O100" s="78"/>
      <c r="P100" s="25">
        <f t="shared" si="2"/>
        <v>58</v>
      </c>
    </row>
    <row r="101" spans="1:16" s="12" customFormat="1" x14ac:dyDescent="0.25">
      <c r="A101" s="166" t="s">
        <v>259</v>
      </c>
      <c r="B101" s="167" t="s">
        <v>260</v>
      </c>
      <c r="C101" s="77">
        <v>5</v>
      </c>
      <c r="D101" s="22">
        <v>3</v>
      </c>
      <c r="E101" s="22"/>
      <c r="F101" s="22"/>
      <c r="G101" s="22">
        <v>3</v>
      </c>
      <c r="H101" s="22"/>
      <c r="I101" s="22">
        <v>4</v>
      </c>
      <c r="J101" s="22">
        <v>7</v>
      </c>
      <c r="K101" s="22">
        <v>6</v>
      </c>
      <c r="L101" s="22">
        <v>2</v>
      </c>
      <c r="M101" s="22"/>
      <c r="N101" s="22">
        <v>10</v>
      </c>
      <c r="O101" s="78"/>
      <c r="P101" s="25">
        <f t="shared" si="2"/>
        <v>40</v>
      </c>
    </row>
    <row r="102" spans="1:16" s="12" customFormat="1" x14ac:dyDescent="0.25">
      <c r="A102" s="166" t="s">
        <v>261</v>
      </c>
      <c r="B102" s="167" t="s">
        <v>262</v>
      </c>
      <c r="C102" s="77">
        <v>3</v>
      </c>
      <c r="D102" s="22">
        <v>3</v>
      </c>
      <c r="E102" s="22">
        <v>2</v>
      </c>
      <c r="F102" s="22">
        <v>4</v>
      </c>
      <c r="G102" s="22">
        <v>5</v>
      </c>
      <c r="H102" s="22"/>
      <c r="I102" s="22"/>
      <c r="J102" s="22">
        <v>7</v>
      </c>
      <c r="K102" s="22">
        <v>8</v>
      </c>
      <c r="L102" s="22"/>
      <c r="M102" s="22">
        <v>8</v>
      </c>
      <c r="N102" s="22">
        <v>8</v>
      </c>
      <c r="O102" s="78"/>
      <c r="P102" s="25">
        <f t="shared" si="2"/>
        <v>48</v>
      </c>
    </row>
    <row r="103" spans="1:16" s="12" customFormat="1" x14ac:dyDescent="0.25">
      <c r="A103" s="166" t="s">
        <v>263</v>
      </c>
      <c r="B103" s="167" t="s">
        <v>264</v>
      </c>
      <c r="C103" s="77">
        <v>5</v>
      </c>
      <c r="D103" s="22"/>
      <c r="E103" s="22">
        <v>3</v>
      </c>
      <c r="F103" s="22">
        <v>5</v>
      </c>
      <c r="G103" s="22">
        <v>4</v>
      </c>
      <c r="H103" s="22"/>
      <c r="I103" s="22"/>
      <c r="J103" s="22"/>
      <c r="K103" s="22"/>
      <c r="L103" s="22"/>
      <c r="M103" s="22"/>
      <c r="N103" s="22">
        <v>13</v>
      </c>
      <c r="O103" s="78"/>
      <c r="P103" s="25">
        <f t="shared" si="2"/>
        <v>30</v>
      </c>
    </row>
    <row r="104" spans="1:16" s="12" customFormat="1" x14ac:dyDescent="0.25">
      <c r="A104" s="166" t="s">
        <v>265</v>
      </c>
      <c r="B104" s="167" t="s">
        <v>266</v>
      </c>
      <c r="C104" s="77">
        <v>5</v>
      </c>
      <c r="D104" s="22">
        <v>5</v>
      </c>
      <c r="E104" s="22">
        <v>4</v>
      </c>
      <c r="F104" s="22">
        <v>4</v>
      </c>
      <c r="G104" s="22">
        <v>4</v>
      </c>
      <c r="H104" s="22"/>
      <c r="I104" s="22"/>
      <c r="J104" s="22">
        <v>7</v>
      </c>
      <c r="K104" s="22">
        <v>8</v>
      </c>
      <c r="L104" s="22">
        <v>8</v>
      </c>
      <c r="M104" s="22"/>
      <c r="N104" s="22">
        <v>12</v>
      </c>
      <c r="O104" s="78"/>
      <c r="P104" s="25">
        <f t="shared" si="2"/>
        <v>57</v>
      </c>
    </row>
    <row r="105" spans="1:16" s="12" customFormat="1" x14ac:dyDescent="0.25">
      <c r="A105" s="166" t="s">
        <v>267</v>
      </c>
      <c r="B105" s="167" t="s">
        <v>268</v>
      </c>
      <c r="C105" s="77">
        <v>4</v>
      </c>
      <c r="D105" s="22">
        <v>4</v>
      </c>
      <c r="E105" s="22">
        <v>2</v>
      </c>
      <c r="F105" s="22"/>
      <c r="G105" s="22">
        <v>4</v>
      </c>
      <c r="H105" s="22">
        <v>3</v>
      </c>
      <c r="I105" s="22"/>
      <c r="J105" s="22"/>
      <c r="K105" s="22">
        <v>9</v>
      </c>
      <c r="L105" s="22">
        <v>9</v>
      </c>
      <c r="M105" s="22">
        <v>9</v>
      </c>
      <c r="N105" s="22">
        <v>13</v>
      </c>
      <c r="O105" s="78"/>
      <c r="P105" s="25">
        <f t="shared" si="2"/>
        <v>57</v>
      </c>
    </row>
    <row r="106" spans="1:16" s="12" customFormat="1" x14ac:dyDescent="0.25">
      <c r="A106" s="166" t="s">
        <v>269</v>
      </c>
      <c r="B106" s="167" t="s">
        <v>270</v>
      </c>
      <c r="C106" s="77">
        <v>5</v>
      </c>
      <c r="D106" s="22">
        <v>5</v>
      </c>
      <c r="E106" s="22">
        <v>4</v>
      </c>
      <c r="F106" s="22"/>
      <c r="G106" s="22">
        <v>4</v>
      </c>
      <c r="H106" s="22"/>
      <c r="I106" s="22">
        <v>4</v>
      </c>
      <c r="J106" s="22">
        <v>8</v>
      </c>
      <c r="K106" s="22"/>
      <c r="L106" s="22">
        <v>9</v>
      </c>
      <c r="M106" s="22">
        <v>8</v>
      </c>
      <c r="N106" s="22">
        <v>11</v>
      </c>
      <c r="O106" s="78"/>
      <c r="P106" s="25">
        <f t="shared" si="2"/>
        <v>58</v>
      </c>
    </row>
    <row r="107" spans="1:16" s="12" customFormat="1" x14ac:dyDescent="0.25">
      <c r="A107" s="166" t="s">
        <v>271</v>
      </c>
      <c r="B107" s="167" t="s">
        <v>272</v>
      </c>
      <c r="C107" s="77">
        <v>5</v>
      </c>
      <c r="D107" s="22">
        <v>3</v>
      </c>
      <c r="E107" s="22"/>
      <c r="F107" s="22"/>
      <c r="G107" s="22">
        <v>3</v>
      </c>
      <c r="H107" s="22"/>
      <c r="I107" s="22">
        <v>4</v>
      </c>
      <c r="J107" s="22">
        <v>7</v>
      </c>
      <c r="K107" s="22">
        <v>6</v>
      </c>
      <c r="L107" s="22">
        <v>2</v>
      </c>
      <c r="M107" s="22"/>
      <c r="N107" s="22">
        <v>10</v>
      </c>
      <c r="O107" s="78"/>
      <c r="P107" s="25">
        <f t="shared" si="2"/>
        <v>40</v>
      </c>
    </row>
    <row r="108" spans="1:16" s="12" customFormat="1" x14ac:dyDescent="0.25">
      <c r="A108" s="166" t="s">
        <v>273</v>
      </c>
      <c r="B108" s="167" t="s">
        <v>274</v>
      </c>
      <c r="C108" s="77">
        <v>3</v>
      </c>
      <c r="D108" s="22">
        <v>3</v>
      </c>
      <c r="E108" s="22">
        <v>2</v>
      </c>
      <c r="F108" s="22">
        <v>4</v>
      </c>
      <c r="G108" s="22">
        <v>5</v>
      </c>
      <c r="H108" s="22"/>
      <c r="I108" s="22"/>
      <c r="J108" s="22">
        <v>7</v>
      </c>
      <c r="K108" s="22">
        <v>8</v>
      </c>
      <c r="L108" s="22"/>
      <c r="M108" s="22">
        <v>8</v>
      </c>
      <c r="N108" s="22">
        <v>8</v>
      </c>
      <c r="O108" s="78"/>
      <c r="P108" s="25">
        <f t="shared" si="2"/>
        <v>48</v>
      </c>
    </row>
    <row r="109" spans="1:16" s="12" customFormat="1" x14ac:dyDescent="0.25">
      <c r="A109" s="166" t="s">
        <v>275</v>
      </c>
      <c r="B109" s="167" t="s">
        <v>276</v>
      </c>
      <c r="C109" s="77">
        <v>5</v>
      </c>
      <c r="D109" s="22"/>
      <c r="E109" s="22">
        <v>3</v>
      </c>
      <c r="F109" s="22">
        <v>5</v>
      </c>
      <c r="G109" s="22">
        <v>4</v>
      </c>
      <c r="H109" s="22"/>
      <c r="I109" s="22"/>
      <c r="J109" s="22"/>
      <c r="K109" s="22"/>
      <c r="L109" s="22"/>
      <c r="M109" s="22"/>
      <c r="N109" s="22">
        <v>13</v>
      </c>
      <c r="O109" s="78"/>
      <c r="P109" s="25">
        <f t="shared" si="2"/>
        <v>30</v>
      </c>
    </row>
    <row r="110" spans="1:16" s="12" customFormat="1" x14ac:dyDescent="0.25">
      <c r="A110" s="166" t="s">
        <v>277</v>
      </c>
      <c r="B110" s="167" t="s">
        <v>278</v>
      </c>
      <c r="C110" s="77">
        <v>5</v>
      </c>
      <c r="D110" s="22">
        <v>5</v>
      </c>
      <c r="E110" s="22">
        <v>4</v>
      </c>
      <c r="F110" s="22">
        <v>4</v>
      </c>
      <c r="G110" s="22">
        <v>4</v>
      </c>
      <c r="H110" s="22"/>
      <c r="I110" s="22"/>
      <c r="J110" s="22">
        <v>7</v>
      </c>
      <c r="K110" s="22">
        <v>8</v>
      </c>
      <c r="L110" s="22">
        <v>8</v>
      </c>
      <c r="M110" s="22"/>
      <c r="N110" s="22">
        <v>12</v>
      </c>
      <c r="O110" s="78"/>
      <c r="P110" s="25">
        <f t="shared" si="2"/>
        <v>57</v>
      </c>
    </row>
    <row r="111" spans="1:16" s="12" customFormat="1" x14ac:dyDescent="0.25">
      <c r="A111" s="166" t="s">
        <v>279</v>
      </c>
      <c r="B111" s="167" t="s">
        <v>280</v>
      </c>
      <c r="C111" s="77">
        <v>4</v>
      </c>
      <c r="D111" s="22">
        <v>4</v>
      </c>
      <c r="E111" s="22">
        <v>2</v>
      </c>
      <c r="F111" s="22"/>
      <c r="G111" s="22">
        <v>4</v>
      </c>
      <c r="H111" s="22">
        <v>3</v>
      </c>
      <c r="I111" s="22"/>
      <c r="J111" s="22"/>
      <c r="K111" s="22">
        <v>9</v>
      </c>
      <c r="L111" s="22">
        <v>9</v>
      </c>
      <c r="M111" s="22">
        <v>9</v>
      </c>
      <c r="N111" s="22">
        <v>13</v>
      </c>
      <c r="O111" s="78"/>
      <c r="P111" s="25">
        <f t="shared" si="2"/>
        <v>57</v>
      </c>
    </row>
    <row r="112" spans="1:16" s="12" customFormat="1" x14ac:dyDescent="0.25">
      <c r="A112" s="166" t="s">
        <v>281</v>
      </c>
      <c r="B112" s="167" t="s">
        <v>282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78"/>
      <c r="P112" s="25">
        <f t="shared" si="2"/>
        <v>0</v>
      </c>
    </row>
    <row r="113" spans="1:16" s="12" customFormat="1" x14ac:dyDescent="0.25">
      <c r="A113" s="166" t="s">
        <v>283</v>
      </c>
      <c r="B113" s="167" t="s">
        <v>284</v>
      </c>
      <c r="C113" s="77">
        <v>4</v>
      </c>
      <c r="D113" s="22"/>
      <c r="E113" s="22">
        <v>3</v>
      </c>
      <c r="F113" s="22">
        <v>5</v>
      </c>
      <c r="G113" s="22">
        <v>4</v>
      </c>
      <c r="H113" s="22"/>
      <c r="I113" s="22"/>
      <c r="J113" s="22"/>
      <c r="K113" s="22">
        <v>5</v>
      </c>
      <c r="L113" s="22"/>
      <c r="M113" s="22"/>
      <c r="N113" s="22">
        <v>13</v>
      </c>
      <c r="O113" s="78"/>
      <c r="P113" s="25">
        <f t="shared" si="2"/>
        <v>34</v>
      </c>
    </row>
    <row r="114" spans="1:16" s="12" customFormat="1" x14ac:dyDescent="0.25">
      <c r="A114" s="166" t="s">
        <v>285</v>
      </c>
      <c r="B114" s="167" t="s">
        <v>286</v>
      </c>
      <c r="C114" s="77">
        <v>5</v>
      </c>
      <c r="D114" s="22">
        <v>3</v>
      </c>
      <c r="E114" s="22"/>
      <c r="F114" s="22"/>
      <c r="G114" s="22">
        <v>3</v>
      </c>
      <c r="H114" s="22"/>
      <c r="I114" s="22">
        <v>4</v>
      </c>
      <c r="J114" s="22">
        <v>7</v>
      </c>
      <c r="K114" s="22">
        <v>6</v>
      </c>
      <c r="L114" s="22">
        <v>2</v>
      </c>
      <c r="M114" s="22"/>
      <c r="N114" s="22">
        <v>10</v>
      </c>
      <c r="O114" s="78"/>
      <c r="P114" s="25">
        <f t="shared" si="2"/>
        <v>40</v>
      </c>
    </row>
    <row r="115" spans="1:16" s="12" customFormat="1" x14ac:dyDescent="0.25">
      <c r="A115" s="166" t="s">
        <v>287</v>
      </c>
      <c r="B115" s="167" t="s">
        <v>288</v>
      </c>
      <c r="C115" s="77">
        <v>3</v>
      </c>
      <c r="D115" s="22">
        <v>3</v>
      </c>
      <c r="E115" s="22">
        <v>2</v>
      </c>
      <c r="F115" s="22">
        <v>4</v>
      </c>
      <c r="G115" s="22">
        <v>5</v>
      </c>
      <c r="H115" s="22"/>
      <c r="I115" s="22"/>
      <c r="J115" s="22">
        <v>7</v>
      </c>
      <c r="K115" s="22">
        <v>8</v>
      </c>
      <c r="L115" s="22"/>
      <c r="M115" s="22">
        <v>8</v>
      </c>
      <c r="N115" s="22">
        <v>8</v>
      </c>
      <c r="O115" s="78"/>
      <c r="P115" s="25">
        <f t="shared" si="2"/>
        <v>48</v>
      </c>
    </row>
    <row r="116" spans="1:16" s="12" customFormat="1" x14ac:dyDescent="0.25">
      <c r="A116" s="166" t="s">
        <v>289</v>
      </c>
      <c r="B116" s="167" t="s">
        <v>290</v>
      </c>
      <c r="C116" s="77">
        <v>5</v>
      </c>
      <c r="D116" s="22"/>
      <c r="E116" s="22">
        <v>3</v>
      </c>
      <c r="F116" s="22">
        <v>5</v>
      </c>
      <c r="G116" s="22">
        <v>4</v>
      </c>
      <c r="H116" s="22"/>
      <c r="I116" s="22"/>
      <c r="J116" s="22"/>
      <c r="K116" s="22"/>
      <c r="L116" s="22"/>
      <c r="M116" s="22"/>
      <c r="N116" s="22">
        <v>13</v>
      </c>
      <c r="O116" s="78"/>
      <c r="P116" s="25">
        <f t="shared" si="2"/>
        <v>30</v>
      </c>
    </row>
    <row r="117" spans="1:16" s="12" customFormat="1" x14ac:dyDescent="0.25">
      <c r="A117" s="166" t="s">
        <v>291</v>
      </c>
      <c r="B117" s="167" t="s">
        <v>292</v>
      </c>
      <c r="C117" s="77">
        <v>5</v>
      </c>
      <c r="D117" s="22">
        <v>5</v>
      </c>
      <c r="E117" s="22">
        <v>4</v>
      </c>
      <c r="F117" s="22">
        <v>4</v>
      </c>
      <c r="G117" s="22">
        <v>4</v>
      </c>
      <c r="H117" s="22"/>
      <c r="I117" s="22"/>
      <c r="J117" s="22">
        <v>7</v>
      </c>
      <c r="K117" s="22">
        <v>8</v>
      </c>
      <c r="L117" s="22">
        <v>8</v>
      </c>
      <c r="M117" s="22"/>
      <c r="N117" s="22">
        <v>12</v>
      </c>
      <c r="O117" s="78"/>
      <c r="P117" s="25">
        <f t="shared" si="2"/>
        <v>57</v>
      </c>
    </row>
    <row r="118" spans="1:16" s="12" customFormat="1" x14ac:dyDescent="0.25">
      <c r="A118" s="166" t="s">
        <v>293</v>
      </c>
      <c r="B118" s="167" t="s">
        <v>294</v>
      </c>
      <c r="C118" s="77">
        <v>4</v>
      </c>
      <c r="D118" s="22">
        <v>4</v>
      </c>
      <c r="E118" s="22">
        <v>2</v>
      </c>
      <c r="F118" s="22"/>
      <c r="G118" s="22">
        <v>4</v>
      </c>
      <c r="H118" s="22">
        <v>3</v>
      </c>
      <c r="I118" s="22"/>
      <c r="J118" s="22"/>
      <c r="K118" s="22">
        <v>9</v>
      </c>
      <c r="L118" s="22">
        <v>9</v>
      </c>
      <c r="M118" s="22">
        <v>9</v>
      </c>
      <c r="N118" s="22">
        <v>13</v>
      </c>
      <c r="O118" s="78"/>
      <c r="P118" s="25">
        <f t="shared" si="2"/>
        <v>57</v>
      </c>
    </row>
    <row r="119" spans="1:16" s="12" customFormat="1" x14ac:dyDescent="0.25">
      <c r="A119" s="166" t="s">
        <v>295</v>
      </c>
      <c r="B119" s="167" t="s">
        <v>296</v>
      </c>
      <c r="C119" s="77">
        <v>5</v>
      </c>
      <c r="D119" s="22">
        <v>3</v>
      </c>
      <c r="E119" s="22"/>
      <c r="F119" s="22"/>
      <c r="G119" s="22">
        <v>3</v>
      </c>
      <c r="H119" s="22"/>
      <c r="I119" s="22">
        <v>4</v>
      </c>
      <c r="J119" s="22">
        <v>7</v>
      </c>
      <c r="K119" s="22">
        <v>6</v>
      </c>
      <c r="L119" s="22">
        <v>2</v>
      </c>
      <c r="M119" s="22"/>
      <c r="N119" s="22">
        <v>10</v>
      </c>
      <c r="O119" s="78"/>
      <c r="P119" s="25">
        <f t="shared" si="2"/>
        <v>40</v>
      </c>
    </row>
    <row r="120" spans="1:16" s="12" customFormat="1" x14ac:dyDescent="0.25">
      <c r="A120" s="166" t="s">
        <v>297</v>
      </c>
      <c r="B120" s="167" t="s">
        <v>298</v>
      </c>
      <c r="C120" s="77">
        <v>3</v>
      </c>
      <c r="D120" s="22">
        <v>3</v>
      </c>
      <c r="E120" s="22">
        <v>2</v>
      </c>
      <c r="F120" s="22">
        <v>4</v>
      </c>
      <c r="G120" s="22">
        <v>5</v>
      </c>
      <c r="H120" s="22"/>
      <c r="I120" s="22"/>
      <c r="J120" s="22">
        <v>7</v>
      </c>
      <c r="K120" s="22">
        <v>8</v>
      </c>
      <c r="L120" s="22"/>
      <c r="M120" s="22">
        <v>8</v>
      </c>
      <c r="N120" s="22">
        <v>8</v>
      </c>
      <c r="O120" s="78"/>
      <c r="P120" s="25">
        <f t="shared" si="2"/>
        <v>48</v>
      </c>
    </row>
    <row r="121" spans="1:16" s="12" customFormat="1" x14ac:dyDescent="0.25">
      <c r="A121" s="166" t="s">
        <v>299</v>
      </c>
      <c r="B121" s="167" t="s">
        <v>300</v>
      </c>
      <c r="C121" s="77">
        <v>5</v>
      </c>
      <c r="D121" s="22"/>
      <c r="E121" s="22">
        <v>3</v>
      </c>
      <c r="F121" s="22">
        <v>5</v>
      </c>
      <c r="G121" s="22">
        <v>4</v>
      </c>
      <c r="H121" s="22"/>
      <c r="I121" s="22"/>
      <c r="J121" s="22"/>
      <c r="K121" s="22"/>
      <c r="L121" s="22"/>
      <c r="M121" s="22"/>
      <c r="N121" s="22">
        <v>13</v>
      </c>
      <c r="O121" s="78"/>
      <c r="P121" s="25">
        <f t="shared" si="2"/>
        <v>30</v>
      </c>
    </row>
    <row r="122" spans="1:16" s="12" customFormat="1" x14ac:dyDescent="0.25">
      <c r="A122" s="166" t="s">
        <v>301</v>
      </c>
      <c r="B122" s="167" t="s">
        <v>302</v>
      </c>
      <c r="C122" s="77">
        <v>5</v>
      </c>
      <c r="D122" s="22">
        <v>5</v>
      </c>
      <c r="E122" s="22">
        <v>4</v>
      </c>
      <c r="F122" s="22">
        <v>4</v>
      </c>
      <c r="G122" s="22">
        <v>4</v>
      </c>
      <c r="H122" s="22"/>
      <c r="I122" s="22"/>
      <c r="J122" s="22">
        <v>7</v>
      </c>
      <c r="K122" s="22">
        <v>8</v>
      </c>
      <c r="L122" s="22">
        <v>8</v>
      </c>
      <c r="M122" s="22"/>
      <c r="N122" s="22">
        <v>12</v>
      </c>
      <c r="O122" s="78"/>
      <c r="P122" s="25">
        <f t="shared" si="2"/>
        <v>57</v>
      </c>
    </row>
    <row r="123" spans="1:16" s="12" customFormat="1" x14ac:dyDescent="0.25">
      <c r="A123" s="166" t="s">
        <v>303</v>
      </c>
      <c r="B123" s="167" t="s">
        <v>304</v>
      </c>
      <c r="C123" s="77">
        <v>4</v>
      </c>
      <c r="D123" s="22">
        <v>4</v>
      </c>
      <c r="E123" s="22">
        <v>2</v>
      </c>
      <c r="F123" s="22"/>
      <c r="G123" s="22">
        <v>4</v>
      </c>
      <c r="H123" s="22">
        <v>3</v>
      </c>
      <c r="I123" s="22"/>
      <c r="J123" s="22"/>
      <c r="K123" s="22">
        <v>9</v>
      </c>
      <c r="L123" s="22">
        <v>9</v>
      </c>
      <c r="M123" s="22">
        <v>9</v>
      </c>
      <c r="N123" s="22">
        <v>13</v>
      </c>
      <c r="O123" s="78"/>
      <c r="P123" s="25">
        <f t="shared" si="2"/>
        <v>57</v>
      </c>
    </row>
    <row r="124" spans="1:16" s="12" customFormat="1" x14ac:dyDescent="0.25">
      <c r="A124" s="166" t="s">
        <v>305</v>
      </c>
      <c r="B124" s="167" t="s">
        <v>306</v>
      </c>
      <c r="C124" s="77">
        <v>5</v>
      </c>
      <c r="D124" s="22">
        <v>4</v>
      </c>
      <c r="E124" s="22">
        <v>4</v>
      </c>
      <c r="F124" s="22"/>
      <c r="G124" s="22">
        <v>4</v>
      </c>
      <c r="H124" s="22"/>
      <c r="I124" s="22"/>
      <c r="J124" s="22">
        <v>9</v>
      </c>
      <c r="K124" s="22"/>
      <c r="L124" s="22">
        <v>9</v>
      </c>
      <c r="M124" s="22">
        <v>9</v>
      </c>
      <c r="N124" s="22">
        <v>13</v>
      </c>
      <c r="O124" s="78"/>
      <c r="P124" s="25">
        <f t="shared" si="2"/>
        <v>57</v>
      </c>
    </row>
    <row r="125" spans="1:16" s="12" customFormat="1" x14ac:dyDescent="0.25">
      <c r="A125" s="166" t="s">
        <v>307</v>
      </c>
      <c r="B125" s="167" t="s">
        <v>308</v>
      </c>
      <c r="C125" s="77">
        <v>5</v>
      </c>
      <c r="D125" s="22">
        <v>3</v>
      </c>
      <c r="E125" s="22"/>
      <c r="F125" s="22"/>
      <c r="G125" s="22">
        <v>3</v>
      </c>
      <c r="H125" s="22"/>
      <c r="I125" s="22">
        <v>4</v>
      </c>
      <c r="J125" s="22">
        <v>7</v>
      </c>
      <c r="K125" s="22">
        <v>6</v>
      </c>
      <c r="L125" s="22">
        <v>2</v>
      </c>
      <c r="M125" s="22"/>
      <c r="N125" s="22">
        <v>10</v>
      </c>
      <c r="O125" s="78"/>
      <c r="P125" s="25">
        <f t="shared" si="2"/>
        <v>40</v>
      </c>
    </row>
    <row r="126" spans="1:16" s="12" customFormat="1" x14ac:dyDescent="0.25">
      <c r="A126" s="166" t="s">
        <v>309</v>
      </c>
      <c r="B126" s="167" t="s">
        <v>310</v>
      </c>
      <c r="C126" s="77">
        <v>3</v>
      </c>
      <c r="D126" s="22">
        <v>3</v>
      </c>
      <c r="E126" s="22">
        <v>2</v>
      </c>
      <c r="F126" s="22">
        <v>4</v>
      </c>
      <c r="G126" s="22">
        <v>5</v>
      </c>
      <c r="H126" s="22"/>
      <c r="I126" s="22"/>
      <c r="J126" s="22">
        <v>7</v>
      </c>
      <c r="K126" s="22">
        <v>8</v>
      </c>
      <c r="L126" s="22"/>
      <c r="M126" s="22">
        <v>8</v>
      </c>
      <c r="N126" s="22">
        <v>8</v>
      </c>
      <c r="O126" s="78"/>
      <c r="P126" s="25">
        <f t="shared" si="2"/>
        <v>48</v>
      </c>
    </row>
    <row r="127" spans="1:16" s="12" customFormat="1" x14ac:dyDescent="0.25">
      <c r="A127" s="166" t="s">
        <v>311</v>
      </c>
      <c r="B127" s="167" t="s">
        <v>312</v>
      </c>
      <c r="C127" s="77">
        <v>5</v>
      </c>
      <c r="D127" s="22"/>
      <c r="E127" s="22">
        <v>3</v>
      </c>
      <c r="F127" s="22">
        <v>5</v>
      </c>
      <c r="G127" s="22">
        <v>4</v>
      </c>
      <c r="H127" s="22"/>
      <c r="I127" s="22"/>
      <c r="J127" s="22"/>
      <c r="K127" s="22"/>
      <c r="L127" s="22"/>
      <c r="M127" s="22"/>
      <c r="N127" s="22">
        <v>13</v>
      </c>
      <c r="O127" s="78"/>
      <c r="P127" s="25">
        <f t="shared" si="2"/>
        <v>30</v>
      </c>
    </row>
    <row r="128" spans="1:16" s="12" customFormat="1" x14ac:dyDescent="0.25">
      <c r="A128" s="166" t="s">
        <v>313</v>
      </c>
      <c r="B128" s="167" t="s">
        <v>314</v>
      </c>
      <c r="C128" s="77">
        <v>5</v>
      </c>
      <c r="D128" s="22">
        <v>5</v>
      </c>
      <c r="E128" s="22">
        <v>4</v>
      </c>
      <c r="F128" s="22">
        <v>4</v>
      </c>
      <c r="G128" s="22">
        <v>4</v>
      </c>
      <c r="H128" s="22"/>
      <c r="I128" s="22"/>
      <c r="J128" s="22">
        <v>7</v>
      </c>
      <c r="K128" s="22">
        <v>8</v>
      </c>
      <c r="L128" s="22">
        <v>8</v>
      </c>
      <c r="M128" s="22"/>
      <c r="N128" s="22">
        <v>12</v>
      </c>
      <c r="O128" s="78"/>
      <c r="P128" s="25">
        <f t="shared" si="2"/>
        <v>57</v>
      </c>
    </row>
    <row r="129" spans="1:16" s="12" customFormat="1" x14ac:dyDescent="0.25">
      <c r="A129" s="166" t="s">
        <v>315</v>
      </c>
      <c r="B129" s="167" t="s">
        <v>316</v>
      </c>
      <c r="C129" s="77">
        <v>4</v>
      </c>
      <c r="D129" s="22">
        <v>4</v>
      </c>
      <c r="E129" s="22">
        <v>2</v>
      </c>
      <c r="F129" s="22"/>
      <c r="G129" s="22">
        <v>4</v>
      </c>
      <c r="H129" s="22">
        <v>3</v>
      </c>
      <c r="I129" s="22"/>
      <c r="J129" s="22"/>
      <c r="K129" s="22">
        <v>9</v>
      </c>
      <c r="L129" s="22">
        <v>9</v>
      </c>
      <c r="M129" s="22">
        <v>9</v>
      </c>
      <c r="N129" s="22">
        <v>13</v>
      </c>
      <c r="O129" s="78"/>
      <c r="P129" s="25">
        <f t="shared" si="2"/>
        <v>57</v>
      </c>
    </row>
    <row r="130" spans="1:16" s="12" customFormat="1" x14ac:dyDescent="0.25">
      <c r="A130" s="166" t="s">
        <v>317</v>
      </c>
      <c r="B130" s="167" t="s">
        <v>318</v>
      </c>
      <c r="C130" s="77">
        <v>5</v>
      </c>
      <c r="D130" s="22">
        <v>4</v>
      </c>
      <c r="E130" s="22"/>
      <c r="F130" s="22"/>
      <c r="G130" s="22">
        <v>5</v>
      </c>
      <c r="H130" s="22"/>
      <c r="I130" s="22"/>
      <c r="J130" s="22"/>
      <c r="K130" s="22"/>
      <c r="L130" s="22"/>
      <c r="M130" s="22"/>
      <c r="N130" s="22"/>
      <c r="O130" s="78"/>
      <c r="P130" s="25">
        <f t="shared" si="2"/>
        <v>14</v>
      </c>
    </row>
    <row r="131" spans="1:16" s="12" customFormat="1" x14ac:dyDescent="0.25">
      <c r="A131" s="166" t="s">
        <v>319</v>
      </c>
      <c r="B131" s="167" t="s">
        <v>320</v>
      </c>
      <c r="C131" s="77">
        <v>5</v>
      </c>
      <c r="D131" s="22">
        <v>3</v>
      </c>
      <c r="E131" s="22"/>
      <c r="F131" s="22"/>
      <c r="G131" s="22">
        <v>3</v>
      </c>
      <c r="H131" s="22"/>
      <c r="I131" s="22">
        <v>4</v>
      </c>
      <c r="J131" s="22">
        <v>7</v>
      </c>
      <c r="K131" s="22">
        <v>6</v>
      </c>
      <c r="L131" s="22">
        <v>2</v>
      </c>
      <c r="M131" s="22"/>
      <c r="N131" s="22">
        <v>10</v>
      </c>
      <c r="O131" s="78"/>
      <c r="P131" s="25">
        <f t="shared" si="2"/>
        <v>40</v>
      </c>
    </row>
    <row r="132" spans="1:16" s="12" customFormat="1" x14ac:dyDescent="0.25">
      <c r="A132" s="166" t="s">
        <v>321</v>
      </c>
      <c r="B132" s="167" t="s">
        <v>322</v>
      </c>
      <c r="C132" s="77">
        <v>3</v>
      </c>
      <c r="D132" s="22">
        <v>3</v>
      </c>
      <c r="E132" s="22">
        <v>2</v>
      </c>
      <c r="F132" s="22">
        <v>4</v>
      </c>
      <c r="G132" s="22">
        <v>5</v>
      </c>
      <c r="H132" s="22"/>
      <c r="I132" s="22"/>
      <c r="J132" s="22">
        <v>7</v>
      </c>
      <c r="K132" s="22">
        <v>8</v>
      </c>
      <c r="L132" s="22"/>
      <c r="M132" s="22">
        <v>8</v>
      </c>
      <c r="N132" s="22">
        <v>8</v>
      </c>
      <c r="O132" s="78"/>
      <c r="P132" s="25">
        <f t="shared" si="2"/>
        <v>48</v>
      </c>
    </row>
    <row r="133" spans="1:16" s="12" customFormat="1" x14ac:dyDescent="0.25">
      <c r="A133" s="166" t="s">
        <v>323</v>
      </c>
      <c r="B133" s="167" t="s">
        <v>324</v>
      </c>
      <c r="C133" s="77">
        <v>5</v>
      </c>
      <c r="D133" s="22"/>
      <c r="E133" s="22">
        <v>3</v>
      </c>
      <c r="F133" s="22">
        <v>5</v>
      </c>
      <c r="G133" s="22">
        <v>4</v>
      </c>
      <c r="H133" s="22"/>
      <c r="I133" s="22"/>
      <c r="J133" s="22"/>
      <c r="K133" s="22"/>
      <c r="L133" s="22"/>
      <c r="M133" s="22"/>
      <c r="N133" s="22">
        <v>13</v>
      </c>
      <c r="O133" s="78"/>
      <c r="P133" s="25">
        <f t="shared" si="2"/>
        <v>30</v>
      </c>
    </row>
    <row r="134" spans="1:16" s="12" customFormat="1" x14ac:dyDescent="0.25">
      <c r="A134" s="166" t="s">
        <v>325</v>
      </c>
      <c r="B134" s="167" t="s">
        <v>326</v>
      </c>
      <c r="C134" s="77">
        <v>5</v>
      </c>
      <c r="D134" s="22">
        <v>5</v>
      </c>
      <c r="E134" s="22">
        <v>4</v>
      </c>
      <c r="F134" s="22">
        <v>4</v>
      </c>
      <c r="G134" s="22">
        <v>4</v>
      </c>
      <c r="H134" s="22"/>
      <c r="I134" s="22"/>
      <c r="J134" s="22">
        <v>7</v>
      </c>
      <c r="K134" s="22">
        <v>8</v>
      </c>
      <c r="L134" s="22">
        <v>8</v>
      </c>
      <c r="M134" s="22"/>
      <c r="N134" s="22">
        <v>12</v>
      </c>
      <c r="O134" s="78"/>
      <c r="P134" s="25">
        <f t="shared" si="2"/>
        <v>57</v>
      </c>
    </row>
    <row r="135" spans="1:16" s="12" customFormat="1" x14ac:dyDescent="0.25">
      <c r="A135" s="166" t="s">
        <v>327</v>
      </c>
      <c r="B135" s="167" t="s">
        <v>328</v>
      </c>
      <c r="C135" s="77">
        <v>4</v>
      </c>
      <c r="D135" s="22">
        <v>4</v>
      </c>
      <c r="E135" s="22">
        <v>2</v>
      </c>
      <c r="F135" s="22"/>
      <c r="G135" s="22">
        <v>4</v>
      </c>
      <c r="H135" s="22">
        <v>3</v>
      </c>
      <c r="I135" s="22"/>
      <c r="J135" s="22"/>
      <c r="K135" s="22">
        <v>9</v>
      </c>
      <c r="L135" s="22">
        <v>9</v>
      </c>
      <c r="M135" s="22">
        <v>9</v>
      </c>
      <c r="N135" s="22">
        <v>13</v>
      </c>
      <c r="O135" s="78"/>
      <c r="P135" s="25">
        <f t="shared" si="2"/>
        <v>57</v>
      </c>
    </row>
    <row r="136" spans="1:16" s="12" customFormat="1" x14ac:dyDescent="0.25">
      <c r="A136" s="166" t="s">
        <v>329</v>
      </c>
      <c r="B136" s="167" t="s">
        <v>330</v>
      </c>
      <c r="C136" s="77">
        <v>3</v>
      </c>
      <c r="D136" s="22">
        <v>3</v>
      </c>
      <c r="E136" s="22">
        <v>4</v>
      </c>
      <c r="F136" s="22"/>
      <c r="G136" s="22">
        <v>4</v>
      </c>
      <c r="H136" s="22"/>
      <c r="I136" s="22"/>
      <c r="J136" s="22">
        <v>4</v>
      </c>
      <c r="K136" s="22">
        <v>5</v>
      </c>
      <c r="L136" s="22"/>
      <c r="M136" s="22"/>
      <c r="N136" s="22">
        <v>9</v>
      </c>
      <c r="O136" s="78"/>
      <c r="P136" s="25">
        <f t="shared" si="2"/>
        <v>32</v>
      </c>
    </row>
    <row r="137" spans="1:16" s="12" customFormat="1" x14ac:dyDescent="0.25">
      <c r="A137" s="166" t="s">
        <v>331</v>
      </c>
      <c r="B137" s="167" t="s">
        <v>332</v>
      </c>
      <c r="C137" s="77">
        <v>5</v>
      </c>
      <c r="D137" s="22">
        <v>3</v>
      </c>
      <c r="E137" s="22"/>
      <c r="F137" s="22"/>
      <c r="G137" s="22">
        <v>3</v>
      </c>
      <c r="H137" s="22"/>
      <c r="I137" s="22">
        <v>4</v>
      </c>
      <c r="J137" s="22">
        <v>7</v>
      </c>
      <c r="K137" s="22">
        <v>6</v>
      </c>
      <c r="L137" s="22">
        <v>2</v>
      </c>
      <c r="M137" s="22"/>
      <c r="N137" s="22">
        <v>10</v>
      </c>
      <c r="O137" s="78"/>
      <c r="P137" s="25">
        <f t="shared" si="2"/>
        <v>40</v>
      </c>
    </row>
    <row r="138" spans="1:16" s="12" customFormat="1" x14ac:dyDescent="0.25">
      <c r="A138" s="166" t="s">
        <v>333</v>
      </c>
      <c r="B138" s="167" t="s">
        <v>334</v>
      </c>
      <c r="C138" s="77">
        <v>3</v>
      </c>
      <c r="D138" s="22">
        <v>3</v>
      </c>
      <c r="E138" s="22">
        <v>2</v>
      </c>
      <c r="F138" s="22">
        <v>4</v>
      </c>
      <c r="G138" s="22">
        <v>5</v>
      </c>
      <c r="H138" s="22"/>
      <c r="I138" s="22"/>
      <c r="J138" s="22">
        <v>7</v>
      </c>
      <c r="K138" s="22">
        <v>8</v>
      </c>
      <c r="L138" s="22"/>
      <c r="M138" s="22">
        <v>8</v>
      </c>
      <c r="N138" s="22">
        <v>8</v>
      </c>
      <c r="O138" s="78"/>
      <c r="P138" s="25">
        <f t="shared" si="2"/>
        <v>48</v>
      </c>
    </row>
    <row r="139" spans="1:16" s="12" customFormat="1" x14ac:dyDescent="0.25">
      <c r="A139" s="166" t="s">
        <v>335</v>
      </c>
      <c r="B139" s="167" t="s">
        <v>336</v>
      </c>
      <c r="C139" s="77">
        <v>5</v>
      </c>
      <c r="D139" s="22"/>
      <c r="E139" s="22">
        <v>3</v>
      </c>
      <c r="F139" s="22">
        <v>5</v>
      </c>
      <c r="G139" s="22">
        <v>4</v>
      </c>
      <c r="H139" s="22"/>
      <c r="I139" s="22"/>
      <c r="J139" s="22"/>
      <c r="K139" s="22"/>
      <c r="L139" s="22"/>
      <c r="M139" s="22"/>
      <c r="N139" s="22">
        <v>13</v>
      </c>
      <c r="O139" s="78"/>
      <c r="P139" s="25">
        <f t="shared" si="2"/>
        <v>30</v>
      </c>
    </row>
    <row r="140" spans="1:16" s="12" customFormat="1" x14ac:dyDescent="0.25">
      <c r="A140" s="166" t="s">
        <v>337</v>
      </c>
      <c r="B140" s="167" t="s">
        <v>338</v>
      </c>
      <c r="C140" s="77">
        <v>5</v>
      </c>
      <c r="D140" s="22">
        <v>5</v>
      </c>
      <c r="E140" s="22">
        <v>4</v>
      </c>
      <c r="F140" s="22">
        <v>4</v>
      </c>
      <c r="G140" s="22">
        <v>4</v>
      </c>
      <c r="H140" s="22"/>
      <c r="I140" s="22"/>
      <c r="J140" s="22">
        <v>7</v>
      </c>
      <c r="K140" s="22">
        <v>8</v>
      </c>
      <c r="L140" s="22">
        <v>8</v>
      </c>
      <c r="M140" s="22"/>
      <c r="N140" s="22">
        <v>12</v>
      </c>
      <c r="O140" s="78"/>
      <c r="P140" s="25">
        <f t="shared" si="2"/>
        <v>57</v>
      </c>
    </row>
    <row r="141" spans="1:16" s="12" customFormat="1" x14ac:dyDescent="0.25">
      <c r="A141" s="166" t="s">
        <v>339</v>
      </c>
      <c r="B141" s="167" t="s">
        <v>340</v>
      </c>
      <c r="C141" s="77">
        <v>4</v>
      </c>
      <c r="D141" s="22">
        <v>4</v>
      </c>
      <c r="E141" s="22">
        <v>2</v>
      </c>
      <c r="F141" s="22"/>
      <c r="G141" s="22">
        <v>4</v>
      </c>
      <c r="H141" s="22">
        <v>3</v>
      </c>
      <c r="I141" s="22"/>
      <c r="J141" s="22"/>
      <c r="K141" s="22">
        <v>9</v>
      </c>
      <c r="L141" s="22">
        <v>9</v>
      </c>
      <c r="M141" s="22">
        <v>9</v>
      </c>
      <c r="N141" s="22">
        <v>13</v>
      </c>
      <c r="O141" s="78"/>
      <c r="P141" s="25">
        <f t="shared" si="2"/>
        <v>57</v>
      </c>
    </row>
    <row r="142" spans="1:16" s="12" customFormat="1" x14ac:dyDescent="0.25">
      <c r="A142" s="166" t="s">
        <v>341</v>
      </c>
      <c r="B142" s="167" t="s">
        <v>342</v>
      </c>
      <c r="C142" s="77">
        <v>5</v>
      </c>
      <c r="D142" s="22">
        <v>3</v>
      </c>
      <c r="E142" s="22"/>
      <c r="F142" s="22"/>
      <c r="G142" s="22">
        <v>3</v>
      </c>
      <c r="H142" s="22"/>
      <c r="I142" s="22">
        <v>4</v>
      </c>
      <c r="J142" s="22">
        <v>7</v>
      </c>
      <c r="K142" s="22">
        <v>6</v>
      </c>
      <c r="L142" s="22">
        <v>2</v>
      </c>
      <c r="M142" s="22"/>
      <c r="N142" s="22">
        <v>10</v>
      </c>
      <c r="O142" s="78"/>
      <c r="P142" s="25">
        <f t="shared" si="2"/>
        <v>40</v>
      </c>
    </row>
    <row r="143" spans="1:16" s="12" customFormat="1" x14ac:dyDescent="0.25">
      <c r="A143" s="166" t="s">
        <v>343</v>
      </c>
      <c r="B143" s="167" t="s">
        <v>344</v>
      </c>
      <c r="C143" s="77">
        <v>3</v>
      </c>
      <c r="D143" s="22">
        <v>3</v>
      </c>
      <c r="E143" s="22">
        <v>2</v>
      </c>
      <c r="F143" s="22">
        <v>4</v>
      </c>
      <c r="G143" s="22">
        <v>5</v>
      </c>
      <c r="H143" s="22"/>
      <c r="I143" s="22"/>
      <c r="J143" s="22">
        <v>7</v>
      </c>
      <c r="K143" s="22">
        <v>8</v>
      </c>
      <c r="L143" s="22"/>
      <c r="M143" s="22">
        <v>8</v>
      </c>
      <c r="N143" s="22">
        <v>8</v>
      </c>
      <c r="O143" s="78"/>
      <c r="P143" s="25">
        <f t="shared" si="2"/>
        <v>48</v>
      </c>
    </row>
    <row r="144" spans="1:16" s="12" customFormat="1" x14ac:dyDescent="0.25">
      <c r="A144" s="166" t="s">
        <v>345</v>
      </c>
      <c r="B144" s="167" t="s">
        <v>346</v>
      </c>
      <c r="C144" s="77">
        <v>5</v>
      </c>
      <c r="D144" s="22"/>
      <c r="E144" s="22">
        <v>3</v>
      </c>
      <c r="F144" s="22">
        <v>5</v>
      </c>
      <c r="G144" s="22">
        <v>4</v>
      </c>
      <c r="H144" s="22"/>
      <c r="I144" s="22"/>
      <c r="J144" s="22"/>
      <c r="K144" s="22"/>
      <c r="L144" s="22"/>
      <c r="M144" s="22"/>
      <c r="N144" s="22">
        <v>13</v>
      </c>
      <c r="O144" s="78"/>
      <c r="P144" s="25">
        <f t="shared" ref="P144:P191" si="3">SUM(C144:O144)</f>
        <v>30</v>
      </c>
    </row>
    <row r="145" spans="1:16" s="12" customFormat="1" x14ac:dyDescent="0.25">
      <c r="A145" s="166" t="s">
        <v>347</v>
      </c>
      <c r="B145" s="167" t="s">
        <v>348</v>
      </c>
      <c r="C145" s="77">
        <v>5</v>
      </c>
      <c r="D145" s="22">
        <v>5</v>
      </c>
      <c r="E145" s="22">
        <v>4</v>
      </c>
      <c r="F145" s="22">
        <v>4</v>
      </c>
      <c r="G145" s="22">
        <v>4</v>
      </c>
      <c r="H145" s="22"/>
      <c r="I145" s="22"/>
      <c r="J145" s="22">
        <v>7</v>
      </c>
      <c r="K145" s="22">
        <v>8</v>
      </c>
      <c r="L145" s="22">
        <v>8</v>
      </c>
      <c r="M145" s="22"/>
      <c r="N145" s="22">
        <v>12</v>
      </c>
      <c r="O145" s="78"/>
      <c r="P145" s="25">
        <f t="shared" si="3"/>
        <v>57</v>
      </c>
    </row>
    <row r="146" spans="1:16" s="12" customFormat="1" x14ac:dyDescent="0.25">
      <c r="A146" s="166" t="s">
        <v>349</v>
      </c>
      <c r="B146" s="167" t="s">
        <v>350</v>
      </c>
      <c r="C146" s="77">
        <v>4</v>
      </c>
      <c r="D146" s="22">
        <v>4</v>
      </c>
      <c r="E146" s="22">
        <v>2</v>
      </c>
      <c r="F146" s="22"/>
      <c r="G146" s="22">
        <v>4</v>
      </c>
      <c r="H146" s="22">
        <v>3</v>
      </c>
      <c r="I146" s="22"/>
      <c r="J146" s="22"/>
      <c r="K146" s="22">
        <v>9</v>
      </c>
      <c r="L146" s="22">
        <v>9</v>
      </c>
      <c r="M146" s="22">
        <v>9</v>
      </c>
      <c r="N146" s="22">
        <v>13</v>
      </c>
      <c r="O146" s="78"/>
      <c r="P146" s="25">
        <f t="shared" si="3"/>
        <v>57</v>
      </c>
    </row>
    <row r="147" spans="1:16" s="12" customFormat="1" x14ac:dyDescent="0.25">
      <c r="A147" s="166" t="s">
        <v>351</v>
      </c>
      <c r="B147" s="167" t="s">
        <v>352</v>
      </c>
      <c r="C147" s="77">
        <v>5</v>
      </c>
      <c r="D147" s="22">
        <v>3</v>
      </c>
      <c r="E147" s="22"/>
      <c r="F147" s="22"/>
      <c r="G147" s="22">
        <v>3</v>
      </c>
      <c r="H147" s="22"/>
      <c r="I147" s="22">
        <v>4</v>
      </c>
      <c r="J147" s="22">
        <v>7</v>
      </c>
      <c r="K147" s="22">
        <v>6</v>
      </c>
      <c r="L147" s="22">
        <v>2</v>
      </c>
      <c r="M147" s="22"/>
      <c r="N147" s="22">
        <v>10</v>
      </c>
      <c r="O147" s="78"/>
      <c r="P147" s="25">
        <f t="shared" si="3"/>
        <v>40</v>
      </c>
    </row>
    <row r="148" spans="1:16" s="12" customFormat="1" x14ac:dyDescent="0.25">
      <c r="A148" s="166" t="s">
        <v>353</v>
      </c>
      <c r="B148" s="167" t="s">
        <v>354</v>
      </c>
      <c r="C148" s="77">
        <v>3</v>
      </c>
      <c r="D148" s="22">
        <v>3</v>
      </c>
      <c r="E148" s="22">
        <v>2</v>
      </c>
      <c r="F148" s="22">
        <v>4</v>
      </c>
      <c r="G148" s="22">
        <v>5</v>
      </c>
      <c r="H148" s="22"/>
      <c r="I148" s="22"/>
      <c r="J148" s="22">
        <v>7</v>
      </c>
      <c r="K148" s="22">
        <v>8</v>
      </c>
      <c r="L148" s="22"/>
      <c r="M148" s="22">
        <v>8</v>
      </c>
      <c r="N148" s="22">
        <v>8</v>
      </c>
      <c r="O148" s="78"/>
      <c r="P148" s="25">
        <f t="shared" si="3"/>
        <v>48</v>
      </c>
    </row>
    <row r="149" spans="1:16" s="12" customFormat="1" x14ac:dyDescent="0.25">
      <c r="A149" s="166" t="s">
        <v>355</v>
      </c>
      <c r="B149" s="167" t="s">
        <v>356</v>
      </c>
      <c r="C149" s="77">
        <v>5</v>
      </c>
      <c r="D149" s="22"/>
      <c r="E149" s="22">
        <v>3</v>
      </c>
      <c r="F149" s="22">
        <v>5</v>
      </c>
      <c r="G149" s="22">
        <v>4</v>
      </c>
      <c r="H149" s="22"/>
      <c r="I149" s="22"/>
      <c r="J149" s="22"/>
      <c r="K149" s="22"/>
      <c r="L149" s="22"/>
      <c r="M149" s="22"/>
      <c r="N149" s="22">
        <v>13</v>
      </c>
      <c r="O149" s="78"/>
      <c r="P149" s="25">
        <f t="shared" si="3"/>
        <v>30</v>
      </c>
    </row>
    <row r="150" spans="1:16" s="12" customFormat="1" x14ac:dyDescent="0.25">
      <c r="A150" s="166" t="s">
        <v>357</v>
      </c>
      <c r="B150" s="167" t="s">
        <v>358</v>
      </c>
      <c r="C150" s="77">
        <v>5</v>
      </c>
      <c r="D150" s="22">
        <v>5</v>
      </c>
      <c r="E150" s="22">
        <v>4</v>
      </c>
      <c r="F150" s="22">
        <v>4</v>
      </c>
      <c r="G150" s="22">
        <v>4</v>
      </c>
      <c r="H150" s="22"/>
      <c r="I150" s="22"/>
      <c r="J150" s="22">
        <v>7</v>
      </c>
      <c r="K150" s="22">
        <v>8</v>
      </c>
      <c r="L150" s="22">
        <v>8</v>
      </c>
      <c r="M150" s="22"/>
      <c r="N150" s="22">
        <v>12</v>
      </c>
      <c r="O150" s="78"/>
      <c r="P150" s="25">
        <f t="shared" si="3"/>
        <v>57</v>
      </c>
    </row>
    <row r="151" spans="1:16" s="12" customFormat="1" x14ac:dyDescent="0.25">
      <c r="A151" s="166" t="s">
        <v>359</v>
      </c>
      <c r="B151" s="167" t="s">
        <v>360</v>
      </c>
      <c r="C151" s="77">
        <v>4</v>
      </c>
      <c r="D151" s="22">
        <v>4</v>
      </c>
      <c r="E151" s="22">
        <v>2</v>
      </c>
      <c r="F151" s="22"/>
      <c r="G151" s="22">
        <v>4</v>
      </c>
      <c r="H151" s="22">
        <v>3</v>
      </c>
      <c r="I151" s="22"/>
      <c r="J151" s="22"/>
      <c r="K151" s="22">
        <v>9</v>
      </c>
      <c r="L151" s="22">
        <v>9</v>
      </c>
      <c r="M151" s="22">
        <v>9</v>
      </c>
      <c r="N151" s="22">
        <v>13</v>
      </c>
      <c r="O151" s="78"/>
      <c r="P151" s="25">
        <f t="shared" si="3"/>
        <v>57</v>
      </c>
    </row>
    <row r="152" spans="1:16" s="12" customFormat="1" x14ac:dyDescent="0.25">
      <c r="A152" s="166" t="s">
        <v>361</v>
      </c>
      <c r="B152" s="167" t="s">
        <v>362</v>
      </c>
      <c r="C152" s="77">
        <v>5</v>
      </c>
      <c r="D152" s="22"/>
      <c r="E152" s="22">
        <v>5</v>
      </c>
      <c r="F152" s="22"/>
      <c r="G152" s="22"/>
      <c r="H152" s="22"/>
      <c r="I152" s="22"/>
      <c r="J152" s="22"/>
      <c r="K152" s="22"/>
      <c r="L152" s="22"/>
      <c r="M152" s="22">
        <v>9</v>
      </c>
      <c r="N152" s="22">
        <v>12</v>
      </c>
      <c r="O152" s="78"/>
      <c r="P152" s="25">
        <f t="shared" si="3"/>
        <v>31</v>
      </c>
    </row>
    <row r="153" spans="1:16" s="12" customFormat="1" x14ac:dyDescent="0.25">
      <c r="A153" s="166" t="s">
        <v>363</v>
      </c>
      <c r="B153" s="167" t="s">
        <v>364</v>
      </c>
      <c r="C153" s="77">
        <v>5</v>
      </c>
      <c r="D153" s="22">
        <v>3</v>
      </c>
      <c r="E153" s="22"/>
      <c r="F153" s="22"/>
      <c r="G153" s="22">
        <v>3</v>
      </c>
      <c r="H153" s="22"/>
      <c r="I153" s="22">
        <v>4</v>
      </c>
      <c r="J153" s="22">
        <v>7</v>
      </c>
      <c r="K153" s="22">
        <v>6</v>
      </c>
      <c r="L153" s="22">
        <v>2</v>
      </c>
      <c r="M153" s="22"/>
      <c r="N153" s="22">
        <v>10</v>
      </c>
      <c r="O153" s="78"/>
      <c r="P153" s="25">
        <f t="shared" si="3"/>
        <v>40</v>
      </c>
    </row>
    <row r="154" spans="1:16" s="12" customFormat="1" x14ac:dyDescent="0.25">
      <c r="A154" s="166" t="s">
        <v>365</v>
      </c>
      <c r="B154" s="167" t="s">
        <v>366</v>
      </c>
      <c r="C154" s="77">
        <v>3</v>
      </c>
      <c r="D154" s="22">
        <v>3</v>
      </c>
      <c r="E154" s="22">
        <v>2</v>
      </c>
      <c r="F154" s="22">
        <v>4</v>
      </c>
      <c r="G154" s="22">
        <v>5</v>
      </c>
      <c r="H154" s="22"/>
      <c r="I154" s="22"/>
      <c r="J154" s="22">
        <v>7</v>
      </c>
      <c r="K154" s="22">
        <v>8</v>
      </c>
      <c r="L154" s="22"/>
      <c r="M154" s="22">
        <v>8</v>
      </c>
      <c r="N154" s="22">
        <v>8</v>
      </c>
      <c r="O154" s="78"/>
      <c r="P154" s="25">
        <f t="shared" si="3"/>
        <v>48</v>
      </c>
    </row>
    <row r="155" spans="1:16" s="12" customFormat="1" x14ac:dyDescent="0.25">
      <c r="A155" s="166" t="s">
        <v>367</v>
      </c>
      <c r="B155" s="167" t="s">
        <v>368</v>
      </c>
      <c r="C155" s="77">
        <v>5</v>
      </c>
      <c r="D155" s="22"/>
      <c r="E155" s="22">
        <v>3</v>
      </c>
      <c r="F155" s="22">
        <v>5</v>
      </c>
      <c r="G155" s="22">
        <v>4</v>
      </c>
      <c r="H155" s="22"/>
      <c r="I155" s="22"/>
      <c r="J155" s="22"/>
      <c r="K155" s="22"/>
      <c r="L155" s="22"/>
      <c r="M155" s="22"/>
      <c r="N155" s="22">
        <v>13</v>
      </c>
      <c r="O155" s="78"/>
      <c r="P155" s="25">
        <f t="shared" si="3"/>
        <v>30</v>
      </c>
    </row>
    <row r="156" spans="1:16" s="12" customFormat="1" x14ac:dyDescent="0.25">
      <c r="A156" s="166" t="s">
        <v>369</v>
      </c>
      <c r="B156" s="167" t="s">
        <v>370</v>
      </c>
      <c r="C156" s="77">
        <v>5</v>
      </c>
      <c r="D156" s="22">
        <v>5</v>
      </c>
      <c r="E156" s="22">
        <v>4</v>
      </c>
      <c r="F156" s="22">
        <v>4</v>
      </c>
      <c r="G156" s="22">
        <v>4</v>
      </c>
      <c r="H156" s="22"/>
      <c r="I156" s="22"/>
      <c r="J156" s="22">
        <v>7</v>
      </c>
      <c r="K156" s="22">
        <v>8</v>
      </c>
      <c r="L156" s="22">
        <v>8</v>
      </c>
      <c r="M156" s="22"/>
      <c r="N156" s="22">
        <v>12</v>
      </c>
      <c r="O156" s="78"/>
      <c r="P156" s="25">
        <f t="shared" si="3"/>
        <v>57</v>
      </c>
    </row>
    <row r="157" spans="1:16" s="12" customFormat="1" x14ac:dyDescent="0.25">
      <c r="A157" s="166" t="s">
        <v>371</v>
      </c>
      <c r="B157" s="167" t="s">
        <v>372</v>
      </c>
      <c r="C157" s="77">
        <v>4</v>
      </c>
      <c r="D157" s="22">
        <v>4</v>
      </c>
      <c r="E157" s="22">
        <v>2</v>
      </c>
      <c r="F157" s="22"/>
      <c r="G157" s="22">
        <v>4</v>
      </c>
      <c r="H157" s="22">
        <v>3</v>
      </c>
      <c r="I157" s="22"/>
      <c r="J157" s="22"/>
      <c r="K157" s="22">
        <v>9</v>
      </c>
      <c r="L157" s="22">
        <v>9</v>
      </c>
      <c r="M157" s="22">
        <v>9</v>
      </c>
      <c r="N157" s="22">
        <v>13</v>
      </c>
      <c r="O157" s="78"/>
      <c r="P157" s="25">
        <f t="shared" si="3"/>
        <v>57</v>
      </c>
    </row>
    <row r="158" spans="1:16" s="12" customFormat="1" x14ac:dyDescent="0.25">
      <c r="A158" s="166" t="s">
        <v>373</v>
      </c>
      <c r="B158" s="167" t="s">
        <v>374</v>
      </c>
      <c r="C158" s="77">
        <v>5</v>
      </c>
      <c r="D158" s="22">
        <v>3</v>
      </c>
      <c r="E158" s="22"/>
      <c r="F158" s="22"/>
      <c r="G158" s="22">
        <v>3</v>
      </c>
      <c r="H158" s="22"/>
      <c r="I158" s="22">
        <v>4</v>
      </c>
      <c r="J158" s="22">
        <v>7</v>
      </c>
      <c r="K158" s="22">
        <v>6</v>
      </c>
      <c r="L158" s="22">
        <v>2</v>
      </c>
      <c r="M158" s="22"/>
      <c r="N158" s="22">
        <v>10</v>
      </c>
      <c r="O158" s="78"/>
      <c r="P158" s="25">
        <f t="shared" si="3"/>
        <v>40</v>
      </c>
    </row>
    <row r="159" spans="1:16" s="12" customFormat="1" x14ac:dyDescent="0.25">
      <c r="A159" s="166" t="s">
        <v>375</v>
      </c>
      <c r="B159" s="167" t="s">
        <v>376</v>
      </c>
      <c r="C159" s="77">
        <v>3</v>
      </c>
      <c r="D159" s="22">
        <v>3</v>
      </c>
      <c r="E159" s="22">
        <v>2</v>
      </c>
      <c r="F159" s="22">
        <v>4</v>
      </c>
      <c r="G159" s="22">
        <v>5</v>
      </c>
      <c r="H159" s="22"/>
      <c r="I159" s="22"/>
      <c r="J159" s="22">
        <v>7</v>
      </c>
      <c r="K159" s="22">
        <v>8</v>
      </c>
      <c r="L159" s="22"/>
      <c r="M159" s="22">
        <v>8</v>
      </c>
      <c r="N159" s="22">
        <v>8</v>
      </c>
      <c r="O159" s="78"/>
      <c r="P159" s="25">
        <f t="shared" si="3"/>
        <v>48</v>
      </c>
    </row>
    <row r="160" spans="1:16" s="12" customFormat="1" x14ac:dyDescent="0.25">
      <c r="A160" s="166" t="s">
        <v>377</v>
      </c>
      <c r="B160" s="167" t="s">
        <v>378</v>
      </c>
      <c r="C160" s="77">
        <v>5</v>
      </c>
      <c r="D160" s="22"/>
      <c r="E160" s="22">
        <v>3</v>
      </c>
      <c r="F160" s="22">
        <v>5</v>
      </c>
      <c r="G160" s="22">
        <v>4</v>
      </c>
      <c r="H160" s="22"/>
      <c r="I160" s="22"/>
      <c r="J160" s="22"/>
      <c r="K160" s="22"/>
      <c r="L160" s="22"/>
      <c r="M160" s="22"/>
      <c r="N160" s="22">
        <v>13</v>
      </c>
      <c r="O160" s="78"/>
      <c r="P160" s="25">
        <f t="shared" si="3"/>
        <v>30</v>
      </c>
    </row>
    <row r="161" spans="1:16" s="12" customFormat="1" x14ac:dyDescent="0.25">
      <c r="A161" s="166" t="s">
        <v>379</v>
      </c>
      <c r="B161" s="167" t="s">
        <v>380</v>
      </c>
      <c r="C161" s="77">
        <v>5</v>
      </c>
      <c r="D161" s="22">
        <v>5</v>
      </c>
      <c r="E161" s="22">
        <v>4</v>
      </c>
      <c r="F161" s="22">
        <v>4</v>
      </c>
      <c r="G161" s="22">
        <v>4</v>
      </c>
      <c r="H161" s="22"/>
      <c r="I161" s="22"/>
      <c r="J161" s="22">
        <v>7</v>
      </c>
      <c r="K161" s="22">
        <v>8</v>
      </c>
      <c r="L161" s="22">
        <v>8</v>
      </c>
      <c r="M161" s="22"/>
      <c r="N161" s="22">
        <v>12</v>
      </c>
      <c r="O161" s="78"/>
      <c r="P161" s="25">
        <f t="shared" si="3"/>
        <v>57</v>
      </c>
    </row>
    <row r="162" spans="1:16" s="12" customFormat="1" x14ac:dyDescent="0.25">
      <c r="A162" s="166" t="s">
        <v>381</v>
      </c>
      <c r="B162" s="167" t="s">
        <v>382</v>
      </c>
      <c r="C162" s="77">
        <v>4</v>
      </c>
      <c r="D162" s="22">
        <v>4</v>
      </c>
      <c r="E162" s="22">
        <v>2</v>
      </c>
      <c r="F162" s="22"/>
      <c r="G162" s="22">
        <v>4</v>
      </c>
      <c r="H162" s="22">
        <v>3</v>
      </c>
      <c r="I162" s="22"/>
      <c r="J162" s="22"/>
      <c r="K162" s="22">
        <v>9</v>
      </c>
      <c r="L162" s="22">
        <v>9</v>
      </c>
      <c r="M162" s="22">
        <v>9</v>
      </c>
      <c r="N162" s="22">
        <v>13</v>
      </c>
      <c r="O162" s="78"/>
      <c r="P162" s="25">
        <f t="shared" si="3"/>
        <v>57</v>
      </c>
    </row>
    <row r="163" spans="1:16" s="12" customFormat="1" x14ac:dyDescent="0.25">
      <c r="A163" s="166" t="s">
        <v>383</v>
      </c>
      <c r="B163" s="167" t="s">
        <v>384</v>
      </c>
      <c r="C163" s="77">
        <v>5</v>
      </c>
      <c r="D163" s="22">
        <v>3</v>
      </c>
      <c r="E163" s="22"/>
      <c r="F163" s="22"/>
      <c r="G163" s="22">
        <v>3</v>
      </c>
      <c r="H163" s="22"/>
      <c r="I163" s="22">
        <v>4</v>
      </c>
      <c r="J163" s="22">
        <v>7</v>
      </c>
      <c r="K163" s="22">
        <v>6</v>
      </c>
      <c r="L163" s="22">
        <v>2</v>
      </c>
      <c r="M163" s="22"/>
      <c r="N163" s="22">
        <v>10</v>
      </c>
      <c r="O163" s="78"/>
      <c r="P163" s="25">
        <f t="shared" si="3"/>
        <v>40</v>
      </c>
    </row>
    <row r="164" spans="1:16" s="12" customFormat="1" x14ac:dyDescent="0.25">
      <c r="A164" s="166" t="s">
        <v>385</v>
      </c>
      <c r="B164" s="167" t="s">
        <v>386</v>
      </c>
      <c r="C164" s="77">
        <v>3</v>
      </c>
      <c r="D164" s="22">
        <v>3</v>
      </c>
      <c r="E164" s="22">
        <v>2</v>
      </c>
      <c r="F164" s="22">
        <v>4</v>
      </c>
      <c r="G164" s="22">
        <v>5</v>
      </c>
      <c r="H164" s="22"/>
      <c r="I164" s="22"/>
      <c r="J164" s="22">
        <v>7</v>
      </c>
      <c r="K164" s="22">
        <v>8</v>
      </c>
      <c r="L164" s="22"/>
      <c r="M164" s="22">
        <v>8</v>
      </c>
      <c r="N164" s="22">
        <v>8</v>
      </c>
      <c r="O164" s="78"/>
      <c r="P164" s="25">
        <f t="shared" si="3"/>
        <v>48</v>
      </c>
    </row>
    <row r="165" spans="1:16" s="12" customFormat="1" x14ac:dyDescent="0.25">
      <c r="A165" s="166" t="s">
        <v>387</v>
      </c>
      <c r="B165" s="167" t="s">
        <v>388</v>
      </c>
      <c r="C165" s="77">
        <v>5</v>
      </c>
      <c r="D165" s="22"/>
      <c r="E165" s="22">
        <v>3</v>
      </c>
      <c r="F165" s="22">
        <v>5</v>
      </c>
      <c r="G165" s="22">
        <v>4</v>
      </c>
      <c r="H165" s="22"/>
      <c r="I165" s="22"/>
      <c r="J165" s="22"/>
      <c r="K165" s="22"/>
      <c r="L165" s="22"/>
      <c r="M165" s="22"/>
      <c r="N165" s="22">
        <v>13</v>
      </c>
      <c r="O165" s="78"/>
      <c r="P165" s="25">
        <f t="shared" si="3"/>
        <v>30</v>
      </c>
    </row>
    <row r="166" spans="1:16" s="12" customFormat="1" x14ac:dyDescent="0.25">
      <c r="A166" s="166" t="s">
        <v>389</v>
      </c>
      <c r="B166" s="167" t="s">
        <v>390</v>
      </c>
      <c r="C166" s="77">
        <v>5</v>
      </c>
      <c r="D166" s="22">
        <v>5</v>
      </c>
      <c r="E166" s="22">
        <v>4</v>
      </c>
      <c r="F166" s="22">
        <v>4</v>
      </c>
      <c r="G166" s="22">
        <v>4</v>
      </c>
      <c r="H166" s="22"/>
      <c r="I166" s="22"/>
      <c r="J166" s="22">
        <v>7</v>
      </c>
      <c r="K166" s="22">
        <v>8</v>
      </c>
      <c r="L166" s="22">
        <v>8</v>
      </c>
      <c r="M166" s="22"/>
      <c r="N166" s="22">
        <v>12</v>
      </c>
      <c r="O166" s="78"/>
      <c r="P166" s="25">
        <f t="shared" si="3"/>
        <v>57</v>
      </c>
    </row>
    <row r="167" spans="1:16" s="12" customFormat="1" x14ac:dyDescent="0.25">
      <c r="A167" s="166" t="s">
        <v>391</v>
      </c>
      <c r="B167" s="167" t="s">
        <v>392</v>
      </c>
      <c r="C167" s="77">
        <v>4</v>
      </c>
      <c r="D167" s="22">
        <v>4</v>
      </c>
      <c r="E167" s="22">
        <v>2</v>
      </c>
      <c r="F167" s="22"/>
      <c r="G167" s="22">
        <v>4</v>
      </c>
      <c r="H167" s="22">
        <v>3</v>
      </c>
      <c r="I167" s="22"/>
      <c r="J167" s="22"/>
      <c r="K167" s="22">
        <v>9</v>
      </c>
      <c r="L167" s="22">
        <v>9</v>
      </c>
      <c r="M167" s="22">
        <v>9</v>
      </c>
      <c r="N167" s="22">
        <v>13</v>
      </c>
      <c r="O167" s="78"/>
      <c r="P167" s="25">
        <f t="shared" si="3"/>
        <v>57</v>
      </c>
    </row>
    <row r="168" spans="1:16" s="12" customFormat="1" x14ac:dyDescent="0.25">
      <c r="A168" s="166" t="s">
        <v>393</v>
      </c>
      <c r="B168" s="167" t="s">
        <v>394</v>
      </c>
      <c r="C168" s="77">
        <v>5</v>
      </c>
      <c r="D168" s="22">
        <v>5</v>
      </c>
      <c r="E168" s="22">
        <v>5</v>
      </c>
      <c r="F168" s="22">
        <v>5</v>
      </c>
      <c r="G168" s="22"/>
      <c r="H168" s="22"/>
      <c r="I168" s="22">
        <v>5</v>
      </c>
      <c r="J168" s="22">
        <v>6</v>
      </c>
      <c r="K168" s="22">
        <v>8</v>
      </c>
      <c r="L168" s="22">
        <v>7</v>
      </c>
      <c r="M168" s="22"/>
      <c r="N168" s="22">
        <v>12</v>
      </c>
      <c r="O168" s="78"/>
      <c r="P168" s="25">
        <f t="shared" si="3"/>
        <v>58</v>
      </c>
    </row>
    <row r="169" spans="1:16" s="12" customFormat="1" x14ac:dyDescent="0.25">
      <c r="A169" s="166" t="s">
        <v>395</v>
      </c>
      <c r="B169" s="167" t="s">
        <v>396</v>
      </c>
      <c r="C169" s="77">
        <v>4</v>
      </c>
      <c r="D169" s="22"/>
      <c r="E169" s="22">
        <v>4</v>
      </c>
      <c r="F169" s="22">
        <v>5</v>
      </c>
      <c r="G169" s="22">
        <v>5</v>
      </c>
      <c r="H169" s="22">
        <v>5</v>
      </c>
      <c r="I169" s="22"/>
      <c r="J169" s="22"/>
      <c r="K169" s="22"/>
      <c r="L169" s="22">
        <v>9</v>
      </c>
      <c r="M169" s="22">
        <v>9</v>
      </c>
      <c r="N169" s="22">
        <v>13</v>
      </c>
      <c r="O169" s="78"/>
      <c r="P169" s="25">
        <f t="shared" si="3"/>
        <v>54</v>
      </c>
    </row>
    <row r="170" spans="1:16" s="12" customFormat="1" x14ac:dyDescent="0.25">
      <c r="A170" s="166" t="s">
        <v>397</v>
      </c>
      <c r="B170" s="167" t="s">
        <v>398</v>
      </c>
      <c r="C170" s="77">
        <v>5</v>
      </c>
      <c r="D170" s="22"/>
      <c r="E170" s="22">
        <v>5</v>
      </c>
      <c r="F170" s="22">
        <v>5</v>
      </c>
      <c r="G170" s="22">
        <v>5</v>
      </c>
      <c r="H170" s="22">
        <v>4</v>
      </c>
      <c r="I170" s="22"/>
      <c r="J170" s="22"/>
      <c r="K170" s="22">
        <v>9</v>
      </c>
      <c r="L170" s="22">
        <v>5</v>
      </c>
      <c r="M170" s="22">
        <v>5</v>
      </c>
      <c r="N170" s="22">
        <v>12</v>
      </c>
      <c r="O170" s="78"/>
      <c r="P170" s="25">
        <f t="shared" si="3"/>
        <v>55</v>
      </c>
    </row>
    <row r="171" spans="1:16" s="12" customFormat="1" x14ac:dyDescent="0.25">
      <c r="A171" s="166" t="s">
        <v>399</v>
      </c>
      <c r="B171" s="167" t="s">
        <v>400</v>
      </c>
      <c r="C171" s="77">
        <v>3</v>
      </c>
      <c r="D171" s="22"/>
      <c r="E171" s="22"/>
      <c r="F171" s="22"/>
      <c r="G171" s="22">
        <v>4</v>
      </c>
      <c r="H171" s="22"/>
      <c r="I171" s="22"/>
      <c r="J171" s="22"/>
      <c r="K171" s="22"/>
      <c r="L171" s="22"/>
      <c r="M171" s="22"/>
      <c r="N171" s="22">
        <v>13</v>
      </c>
      <c r="O171" s="78"/>
      <c r="P171" s="25">
        <f t="shared" si="3"/>
        <v>20</v>
      </c>
    </row>
    <row r="172" spans="1:16" s="12" customFormat="1" x14ac:dyDescent="0.25">
      <c r="A172" s="166" t="s">
        <v>401</v>
      </c>
      <c r="B172" s="167" t="s">
        <v>402</v>
      </c>
      <c r="C172" s="77">
        <v>5</v>
      </c>
      <c r="D172" s="22">
        <v>3</v>
      </c>
      <c r="E172" s="22"/>
      <c r="F172" s="22"/>
      <c r="G172" s="22">
        <v>3</v>
      </c>
      <c r="H172" s="22"/>
      <c r="I172" s="22">
        <v>4</v>
      </c>
      <c r="J172" s="22">
        <v>7</v>
      </c>
      <c r="K172" s="22">
        <v>6</v>
      </c>
      <c r="L172" s="22">
        <v>2</v>
      </c>
      <c r="M172" s="22"/>
      <c r="N172" s="22">
        <v>10</v>
      </c>
      <c r="O172" s="78"/>
      <c r="P172" s="25">
        <f t="shared" si="3"/>
        <v>40</v>
      </c>
    </row>
    <row r="173" spans="1:16" s="12" customFormat="1" x14ac:dyDescent="0.25">
      <c r="A173" s="166" t="s">
        <v>403</v>
      </c>
      <c r="B173" s="167" t="s">
        <v>404</v>
      </c>
      <c r="C173" s="77">
        <v>3</v>
      </c>
      <c r="D173" s="22">
        <v>3</v>
      </c>
      <c r="E173" s="22">
        <v>2</v>
      </c>
      <c r="F173" s="22">
        <v>4</v>
      </c>
      <c r="G173" s="22">
        <v>5</v>
      </c>
      <c r="H173" s="22"/>
      <c r="I173" s="22"/>
      <c r="J173" s="22">
        <v>7</v>
      </c>
      <c r="K173" s="22">
        <v>8</v>
      </c>
      <c r="L173" s="22"/>
      <c r="M173" s="22">
        <v>8</v>
      </c>
      <c r="N173" s="22">
        <v>8</v>
      </c>
      <c r="O173" s="78"/>
      <c r="P173" s="25">
        <f t="shared" si="3"/>
        <v>48</v>
      </c>
    </row>
    <row r="174" spans="1:16" s="12" customFormat="1" x14ac:dyDescent="0.25">
      <c r="A174" s="166" t="s">
        <v>405</v>
      </c>
      <c r="B174" s="167" t="s">
        <v>406</v>
      </c>
      <c r="C174" s="77">
        <v>5</v>
      </c>
      <c r="D174" s="22"/>
      <c r="E174" s="22">
        <v>3</v>
      </c>
      <c r="F174" s="22">
        <v>5</v>
      </c>
      <c r="G174" s="22">
        <v>4</v>
      </c>
      <c r="H174" s="22"/>
      <c r="I174" s="22"/>
      <c r="J174" s="22"/>
      <c r="K174" s="22"/>
      <c r="L174" s="22"/>
      <c r="M174" s="22"/>
      <c r="N174" s="22">
        <v>13</v>
      </c>
      <c r="O174" s="78"/>
      <c r="P174" s="25">
        <f t="shared" si="3"/>
        <v>30</v>
      </c>
    </row>
    <row r="175" spans="1:16" s="12" customFormat="1" x14ac:dyDescent="0.25">
      <c r="A175" s="166" t="s">
        <v>407</v>
      </c>
      <c r="B175" s="167" t="s">
        <v>408</v>
      </c>
      <c r="C175" s="77">
        <v>5</v>
      </c>
      <c r="D175" s="22">
        <v>5</v>
      </c>
      <c r="E175" s="22">
        <v>4</v>
      </c>
      <c r="F175" s="22">
        <v>4</v>
      </c>
      <c r="G175" s="22">
        <v>4</v>
      </c>
      <c r="H175" s="22"/>
      <c r="I175" s="22"/>
      <c r="J175" s="22">
        <v>7</v>
      </c>
      <c r="K175" s="22">
        <v>8</v>
      </c>
      <c r="L175" s="22">
        <v>8</v>
      </c>
      <c r="M175" s="22"/>
      <c r="N175" s="22">
        <v>12</v>
      </c>
      <c r="O175" s="78"/>
      <c r="P175" s="25">
        <f t="shared" si="3"/>
        <v>57</v>
      </c>
    </row>
    <row r="176" spans="1:16" s="12" customFormat="1" x14ac:dyDescent="0.25">
      <c r="A176" s="166" t="s">
        <v>409</v>
      </c>
      <c r="B176" s="167" t="s">
        <v>410</v>
      </c>
      <c r="C176" s="77">
        <v>4</v>
      </c>
      <c r="D176" s="22">
        <v>4</v>
      </c>
      <c r="E176" s="22">
        <v>2</v>
      </c>
      <c r="F176" s="22"/>
      <c r="G176" s="22">
        <v>4</v>
      </c>
      <c r="H176" s="22">
        <v>3</v>
      </c>
      <c r="I176" s="22"/>
      <c r="J176" s="22"/>
      <c r="K176" s="22">
        <v>9</v>
      </c>
      <c r="L176" s="22">
        <v>9</v>
      </c>
      <c r="M176" s="22">
        <v>9</v>
      </c>
      <c r="N176" s="22">
        <v>13</v>
      </c>
      <c r="O176" s="78"/>
      <c r="P176" s="25">
        <f t="shared" si="3"/>
        <v>57</v>
      </c>
    </row>
    <row r="177" spans="1:16" s="12" customFormat="1" x14ac:dyDescent="0.25">
      <c r="A177" s="166" t="s">
        <v>411</v>
      </c>
      <c r="B177" s="167" t="s">
        <v>412</v>
      </c>
      <c r="C177" s="77">
        <v>3</v>
      </c>
      <c r="D177" s="22"/>
      <c r="E177" s="22">
        <v>5</v>
      </c>
      <c r="F177" s="22"/>
      <c r="G177" s="22">
        <v>3</v>
      </c>
      <c r="H177" s="22">
        <v>2</v>
      </c>
      <c r="I177" s="22"/>
      <c r="J177" s="22"/>
      <c r="K177" s="22">
        <v>9</v>
      </c>
      <c r="L177" s="22">
        <v>8</v>
      </c>
      <c r="M177" s="22">
        <v>6</v>
      </c>
      <c r="N177" s="22">
        <v>13</v>
      </c>
      <c r="O177" s="78"/>
      <c r="P177" s="25">
        <f t="shared" si="3"/>
        <v>49</v>
      </c>
    </row>
    <row r="178" spans="1:16" s="12" customFormat="1" x14ac:dyDescent="0.25">
      <c r="A178" s="166" t="s">
        <v>413</v>
      </c>
      <c r="B178" s="167" t="s">
        <v>414</v>
      </c>
      <c r="C178" s="77">
        <v>5</v>
      </c>
      <c r="D178" s="22">
        <v>3</v>
      </c>
      <c r="E178" s="22"/>
      <c r="F178" s="22"/>
      <c r="G178" s="22">
        <v>3</v>
      </c>
      <c r="H178" s="22"/>
      <c r="I178" s="22">
        <v>4</v>
      </c>
      <c r="J178" s="22">
        <v>7</v>
      </c>
      <c r="K178" s="22">
        <v>6</v>
      </c>
      <c r="L178" s="22">
        <v>2</v>
      </c>
      <c r="M178" s="22"/>
      <c r="N178" s="22">
        <v>10</v>
      </c>
      <c r="O178" s="78"/>
      <c r="P178" s="25">
        <f t="shared" si="3"/>
        <v>40</v>
      </c>
    </row>
    <row r="179" spans="1:16" s="12" customFormat="1" x14ac:dyDescent="0.25">
      <c r="A179" s="166" t="s">
        <v>415</v>
      </c>
      <c r="B179" s="167" t="s">
        <v>416</v>
      </c>
      <c r="C179" s="77">
        <v>3</v>
      </c>
      <c r="D179" s="22">
        <v>3</v>
      </c>
      <c r="E179" s="22">
        <v>2</v>
      </c>
      <c r="F179" s="22">
        <v>4</v>
      </c>
      <c r="G179" s="22">
        <v>5</v>
      </c>
      <c r="H179" s="22"/>
      <c r="I179" s="22"/>
      <c r="J179" s="22">
        <v>7</v>
      </c>
      <c r="K179" s="22">
        <v>8</v>
      </c>
      <c r="L179" s="22"/>
      <c r="M179" s="22">
        <v>8</v>
      </c>
      <c r="N179" s="22">
        <v>8</v>
      </c>
      <c r="O179" s="78"/>
      <c r="P179" s="25">
        <f t="shared" si="3"/>
        <v>48</v>
      </c>
    </row>
    <row r="180" spans="1:16" s="12" customFormat="1" x14ac:dyDescent="0.25">
      <c r="A180" s="166" t="s">
        <v>417</v>
      </c>
      <c r="B180" s="167" t="s">
        <v>418</v>
      </c>
      <c r="C180" s="77">
        <v>5</v>
      </c>
      <c r="D180" s="22"/>
      <c r="E180" s="22">
        <v>3</v>
      </c>
      <c r="F180" s="22">
        <v>5</v>
      </c>
      <c r="G180" s="22">
        <v>4</v>
      </c>
      <c r="H180" s="22"/>
      <c r="I180" s="22"/>
      <c r="J180" s="22"/>
      <c r="K180" s="22"/>
      <c r="L180" s="22"/>
      <c r="M180" s="22"/>
      <c r="N180" s="22">
        <v>13</v>
      </c>
      <c r="O180" s="78"/>
      <c r="P180" s="25">
        <f t="shared" si="3"/>
        <v>30</v>
      </c>
    </row>
    <row r="181" spans="1:16" s="12" customFormat="1" x14ac:dyDescent="0.25">
      <c r="A181" s="166" t="s">
        <v>419</v>
      </c>
      <c r="B181" s="167" t="s">
        <v>420</v>
      </c>
      <c r="C181" s="77">
        <v>5</v>
      </c>
      <c r="D181" s="22">
        <v>5</v>
      </c>
      <c r="E181" s="22">
        <v>4</v>
      </c>
      <c r="F181" s="22">
        <v>4</v>
      </c>
      <c r="G181" s="22">
        <v>4</v>
      </c>
      <c r="H181" s="22"/>
      <c r="I181" s="22"/>
      <c r="J181" s="22">
        <v>7</v>
      </c>
      <c r="K181" s="22">
        <v>8</v>
      </c>
      <c r="L181" s="22">
        <v>8</v>
      </c>
      <c r="M181" s="22"/>
      <c r="N181" s="22">
        <v>12</v>
      </c>
      <c r="O181" s="78"/>
      <c r="P181" s="25">
        <f t="shared" si="3"/>
        <v>57</v>
      </c>
    </row>
    <row r="182" spans="1:16" s="12" customFormat="1" x14ac:dyDescent="0.25">
      <c r="A182" s="166" t="s">
        <v>421</v>
      </c>
      <c r="B182" s="167" t="s">
        <v>422</v>
      </c>
      <c r="C182" s="77">
        <v>4</v>
      </c>
      <c r="D182" s="22">
        <v>4</v>
      </c>
      <c r="E182" s="22">
        <v>2</v>
      </c>
      <c r="F182" s="22"/>
      <c r="G182" s="22">
        <v>4</v>
      </c>
      <c r="H182" s="22">
        <v>3</v>
      </c>
      <c r="I182" s="22"/>
      <c r="J182" s="22"/>
      <c r="K182" s="22">
        <v>9</v>
      </c>
      <c r="L182" s="22">
        <v>9</v>
      </c>
      <c r="M182" s="22">
        <v>9</v>
      </c>
      <c r="N182" s="22">
        <v>13</v>
      </c>
      <c r="O182" s="78"/>
      <c r="P182" s="25">
        <f t="shared" si="3"/>
        <v>57</v>
      </c>
    </row>
    <row r="183" spans="1:16" s="12" customFormat="1" x14ac:dyDescent="0.25">
      <c r="A183" s="166" t="s">
        <v>423</v>
      </c>
      <c r="B183" s="167" t="s">
        <v>424</v>
      </c>
      <c r="C183" s="77">
        <v>5</v>
      </c>
      <c r="D183" s="22">
        <v>3</v>
      </c>
      <c r="E183" s="22"/>
      <c r="F183" s="22"/>
      <c r="G183" s="22">
        <v>3</v>
      </c>
      <c r="H183" s="22"/>
      <c r="I183" s="22">
        <v>4</v>
      </c>
      <c r="J183" s="22">
        <v>7</v>
      </c>
      <c r="K183" s="22">
        <v>6</v>
      </c>
      <c r="L183" s="22">
        <v>2</v>
      </c>
      <c r="M183" s="22"/>
      <c r="N183" s="22">
        <v>10</v>
      </c>
      <c r="O183" s="78"/>
      <c r="P183" s="25">
        <f t="shared" si="3"/>
        <v>40</v>
      </c>
    </row>
    <row r="184" spans="1:16" s="12" customFormat="1" x14ac:dyDescent="0.25">
      <c r="A184" s="166" t="s">
        <v>425</v>
      </c>
      <c r="B184" s="167" t="s">
        <v>426</v>
      </c>
      <c r="C184" s="77">
        <v>3</v>
      </c>
      <c r="D184" s="22">
        <v>3</v>
      </c>
      <c r="E184" s="22">
        <v>2</v>
      </c>
      <c r="F184" s="22">
        <v>4</v>
      </c>
      <c r="G184" s="22">
        <v>5</v>
      </c>
      <c r="H184" s="22"/>
      <c r="I184" s="22"/>
      <c r="J184" s="22">
        <v>7</v>
      </c>
      <c r="K184" s="22">
        <v>8</v>
      </c>
      <c r="L184" s="22"/>
      <c r="M184" s="22">
        <v>8</v>
      </c>
      <c r="N184" s="22">
        <v>8</v>
      </c>
      <c r="O184" s="78"/>
      <c r="P184" s="25">
        <f t="shared" si="3"/>
        <v>48</v>
      </c>
    </row>
    <row r="185" spans="1:16" s="12" customFormat="1" x14ac:dyDescent="0.25">
      <c r="A185" s="166" t="s">
        <v>427</v>
      </c>
      <c r="B185" s="167" t="s">
        <v>428</v>
      </c>
      <c r="C185" s="77">
        <v>5</v>
      </c>
      <c r="D185" s="22"/>
      <c r="E185" s="22">
        <v>3</v>
      </c>
      <c r="F185" s="22">
        <v>5</v>
      </c>
      <c r="G185" s="22">
        <v>4</v>
      </c>
      <c r="H185" s="22"/>
      <c r="I185" s="22"/>
      <c r="J185" s="22"/>
      <c r="K185" s="22"/>
      <c r="L185" s="22"/>
      <c r="M185" s="22"/>
      <c r="N185" s="22">
        <v>13</v>
      </c>
      <c r="O185" s="78"/>
      <c r="P185" s="25">
        <f t="shared" si="3"/>
        <v>30</v>
      </c>
    </row>
    <row r="186" spans="1:16" s="12" customFormat="1" x14ac:dyDescent="0.25">
      <c r="A186" s="166" t="s">
        <v>429</v>
      </c>
      <c r="B186" s="167" t="s">
        <v>430</v>
      </c>
      <c r="C186" s="77">
        <v>5</v>
      </c>
      <c r="D186" s="22">
        <v>5</v>
      </c>
      <c r="E186" s="22">
        <v>4</v>
      </c>
      <c r="F186" s="22">
        <v>4</v>
      </c>
      <c r="G186" s="22">
        <v>4</v>
      </c>
      <c r="H186" s="22"/>
      <c r="I186" s="22"/>
      <c r="J186" s="22">
        <v>7</v>
      </c>
      <c r="K186" s="22">
        <v>8</v>
      </c>
      <c r="L186" s="22">
        <v>8</v>
      </c>
      <c r="M186" s="22"/>
      <c r="N186" s="22">
        <v>12</v>
      </c>
      <c r="O186" s="78"/>
      <c r="P186" s="25">
        <f t="shared" si="3"/>
        <v>57</v>
      </c>
    </row>
    <row r="187" spans="1:16" s="12" customFormat="1" x14ac:dyDescent="0.25">
      <c r="A187" s="166" t="s">
        <v>431</v>
      </c>
      <c r="B187" s="167" t="s">
        <v>432</v>
      </c>
      <c r="C187" s="77">
        <v>4</v>
      </c>
      <c r="D187" s="22">
        <v>4</v>
      </c>
      <c r="E187" s="22">
        <v>2</v>
      </c>
      <c r="F187" s="22"/>
      <c r="G187" s="22">
        <v>4</v>
      </c>
      <c r="H187" s="22">
        <v>3</v>
      </c>
      <c r="I187" s="22"/>
      <c r="J187" s="22"/>
      <c r="K187" s="22">
        <v>9</v>
      </c>
      <c r="L187" s="22">
        <v>9</v>
      </c>
      <c r="M187" s="22">
        <v>9</v>
      </c>
      <c r="N187" s="22">
        <v>13</v>
      </c>
      <c r="O187" s="78"/>
      <c r="P187" s="25">
        <f t="shared" si="3"/>
        <v>57</v>
      </c>
    </row>
    <row r="188" spans="1:16" s="12" customFormat="1" x14ac:dyDescent="0.25">
      <c r="A188" s="166" t="s">
        <v>433</v>
      </c>
      <c r="B188" s="167" t="s">
        <v>434</v>
      </c>
      <c r="C188" s="77">
        <v>5</v>
      </c>
      <c r="D188" s="22">
        <v>3</v>
      </c>
      <c r="E188" s="22"/>
      <c r="F188" s="22"/>
      <c r="G188" s="22">
        <v>3</v>
      </c>
      <c r="H188" s="22"/>
      <c r="I188" s="22">
        <v>4</v>
      </c>
      <c r="J188" s="22">
        <v>7</v>
      </c>
      <c r="K188" s="22">
        <v>6</v>
      </c>
      <c r="L188" s="22">
        <v>2</v>
      </c>
      <c r="M188" s="22"/>
      <c r="N188" s="22">
        <v>10</v>
      </c>
      <c r="O188" s="78"/>
      <c r="P188" s="25">
        <f t="shared" si="3"/>
        <v>40</v>
      </c>
    </row>
    <row r="189" spans="1:16" s="12" customFormat="1" x14ac:dyDescent="0.25">
      <c r="A189" s="166" t="s">
        <v>435</v>
      </c>
      <c r="B189" s="167" t="s">
        <v>436</v>
      </c>
      <c r="C189" s="77">
        <v>3</v>
      </c>
      <c r="D189" s="22">
        <v>3</v>
      </c>
      <c r="E189" s="22">
        <v>2</v>
      </c>
      <c r="F189" s="22">
        <v>4</v>
      </c>
      <c r="G189" s="22">
        <v>5</v>
      </c>
      <c r="H189" s="22"/>
      <c r="I189" s="22"/>
      <c r="J189" s="22">
        <v>7</v>
      </c>
      <c r="K189" s="22">
        <v>8</v>
      </c>
      <c r="L189" s="22"/>
      <c r="M189" s="22">
        <v>8</v>
      </c>
      <c r="N189" s="22">
        <v>8</v>
      </c>
      <c r="O189" s="78"/>
      <c r="P189" s="25">
        <f t="shared" si="3"/>
        <v>48</v>
      </c>
    </row>
    <row r="190" spans="1:16" s="12" customFormat="1" x14ac:dyDescent="0.25">
      <c r="A190" s="166" t="s">
        <v>437</v>
      </c>
      <c r="B190" s="167" t="s">
        <v>438</v>
      </c>
      <c r="C190" s="77">
        <v>5</v>
      </c>
      <c r="D190" s="22"/>
      <c r="E190" s="22">
        <v>3</v>
      </c>
      <c r="F190" s="22">
        <v>5</v>
      </c>
      <c r="G190" s="22">
        <v>4</v>
      </c>
      <c r="H190" s="22"/>
      <c r="I190" s="22"/>
      <c r="J190" s="22"/>
      <c r="K190" s="22"/>
      <c r="L190" s="22"/>
      <c r="M190" s="22"/>
      <c r="N190" s="22">
        <v>13</v>
      </c>
      <c r="O190" s="78"/>
      <c r="P190" s="25">
        <f t="shared" si="3"/>
        <v>30</v>
      </c>
    </row>
    <row r="191" spans="1:16" s="12" customFormat="1" x14ac:dyDescent="0.25">
      <c r="A191" s="166" t="s">
        <v>439</v>
      </c>
      <c r="B191" s="167" t="s">
        <v>440</v>
      </c>
      <c r="C191" s="77">
        <v>5</v>
      </c>
      <c r="D191" s="22">
        <v>5</v>
      </c>
      <c r="E191" s="22">
        <v>4</v>
      </c>
      <c r="F191" s="22">
        <v>4</v>
      </c>
      <c r="G191" s="22">
        <v>4</v>
      </c>
      <c r="H191" s="22"/>
      <c r="I191" s="22"/>
      <c r="J191" s="22">
        <v>7</v>
      </c>
      <c r="K191" s="22">
        <v>8</v>
      </c>
      <c r="L191" s="22">
        <v>8</v>
      </c>
      <c r="M191" s="22"/>
      <c r="N191" s="22">
        <v>12</v>
      </c>
      <c r="O191" s="78"/>
      <c r="P191" s="25">
        <f t="shared" si="3"/>
        <v>57</v>
      </c>
    </row>
    <row r="192" spans="1:16" s="12" customFormat="1" ht="15.75" x14ac:dyDescent="0.25">
      <c r="A192" s="188" t="s">
        <v>47</v>
      </c>
      <c r="B192" s="189"/>
      <c r="C192" s="32">
        <f t="shared" ref="C192:N192" si="4">COUNTA(C15:C191)</f>
        <v>172</v>
      </c>
      <c r="D192" s="33">
        <f t="shared" si="4"/>
        <v>123</v>
      </c>
      <c r="E192" s="33">
        <f t="shared" si="4"/>
        <v>144</v>
      </c>
      <c r="F192" s="33">
        <f t="shared" si="4"/>
        <v>104</v>
      </c>
      <c r="G192" s="33">
        <f t="shared" si="4"/>
        <v>160</v>
      </c>
      <c r="H192" s="33">
        <f t="shared" si="4"/>
        <v>63</v>
      </c>
      <c r="I192" s="33">
        <f t="shared" si="4"/>
        <v>39</v>
      </c>
      <c r="J192" s="33">
        <f t="shared" si="4"/>
        <v>88</v>
      </c>
      <c r="K192" s="33">
        <f t="shared" si="4"/>
        <v>134</v>
      </c>
      <c r="L192" s="33">
        <f t="shared" si="4"/>
        <v>120</v>
      </c>
      <c r="M192" s="33">
        <f t="shared" si="4"/>
        <v>92</v>
      </c>
      <c r="N192" s="33">
        <f t="shared" si="4"/>
        <v>175</v>
      </c>
      <c r="O192" s="34">
        <f>COUNT(O15:O191)</f>
        <v>0</v>
      </c>
      <c r="P192" s="35"/>
    </row>
    <row r="193" spans="1:16" s="12" customFormat="1" ht="15.75" x14ac:dyDescent="0.25">
      <c r="A193" s="180" t="s">
        <v>4</v>
      </c>
      <c r="B193" s="181"/>
      <c r="C193" s="130">
        <f t="shared" ref="C193:O193" si="5">COUNTIF(C15:C191,"&gt;"&amp;C14)</f>
        <v>142</v>
      </c>
      <c r="D193" s="135">
        <f t="shared" si="5"/>
        <v>72</v>
      </c>
      <c r="E193" s="135">
        <f t="shared" si="5"/>
        <v>79</v>
      </c>
      <c r="F193" s="135">
        <f t="shared" si="5"/>
        <v>94</v>
      </c>
      <c r="G193" s="135">
        <f t="shared" si="5"/>
        <v>134</v>
      </c>
      <c r="H193" s="135">
        <f t="shared" si="5"/>
        <v>37</v>
      </c>
      <c r="I193" s="135">
        <f t="shared" si="5"/>
        <v>34</v>
      </c>
      <c r="J193" s="135">
        <f t="shared" si="5"/>
        <v>78</v>
      </c>
      <c r="K193" s="135">
        <f t="shared" si="5"/>
        <v>84</v>
      </c>
      <c r="L193" s="135">
        <f t="shared" si="5"/>
        <v>83</v>
      </c>
      <c r="M193" s="135">
        <f t="shared" si="5"/>
        <v>80</v>
      </c>
      <c r="N193" s="135">
        <f t="shared" si="5"/>
        <v>144</v>
      </c>
      <c r="O193" s="26">
        <f t="shared" si="5"/>
        <v>0</v>
      </c>
      <c r="P193" s="58"/>
    </row>
    <row r="194" spans="1:16" s="12" customFormat="1" ht="15.75" x14ac:dyDescent="0.25">
      <c r="A194" s="180" t="s">
        <v>52</v>
      </c>
      <c r="B194" s="181"/>
      <c r="C194" s="130">
        <f t="shared" ref="C194:N194" si="6">ROUND(C193*100/C192,0)</f>
        <v>83</v>
      </c>
      <c r="D194" s="130">
        <f t="shared" si="6"/>
        <v>59</v>
      </c>
      <c r="E194" s="135">
        <f t="shared" si="6"/>
        <v>55</v>
      </c>
      <c r="F194" s="135">
        <f t="shared" si="6"/>
        <v>90</v>
      </c>
      <c r="G194" s="135">
        <f t="shared" si="6"/>
        <v>84</v>
      </c>
      <c r="H194" s="135">
        <f t="shared" si="6"/>
        <v>59</v>
      </c>
      <c r="I194" s="135">
        <f t="shared" si="6"/>
        <v>87</v>
      </c>
      <c r="J194" s="135">
        <f t="shared" si="6"/>
        <v>89</v>
      </c>
      <c r="K194" s="135">
        <f t="shared" si="6"/>
        <v>63</v>
      </c>
      <c r="L194" s="135">
        <f t="shared" si="6"/>
        <v>69</v>
      </c>
      <c r="M194" s="135">
        <f t="shared" si="6"/>
        <v>87</v>
      </c>
      <c r="N194" s="135">
        <f t="shared" si="6"/>
        <v>82</v>
      </c>
      <c r="O194" s="26" t="e">
        <f>ROUND(O193*100/O192,0)</f>
        <v>#DIV/0!</v>
      </c>
      <c r="P194" s="58"/>
    </row>
    <row r="195" spans="1:16" s="12" customFormat="1" x14ac:dyDescent="0.25">
      <c r="A195" s="184" t="s">
        <v>14</v>
      </c>
      <c r="B195" s="185"/>
      <c r="C195" s="130" t="str">
        <f>IF(C194&gt;=80,"3",IF(C194&gt;=70,"2",IF(C194&gt;=60,"1","-")))</f>
        <v>3</v>
      </c>
      <c r="D195" s="135" t="str">
        <f t="shared" ref="D195:O195" si="7">IF(D194&gt;=80,"3",IF(D194&gt;=70,"2",IF(D194&gt;=60,"1","-")))</f>
        <v>-</v>
      </c>
      <c r="E195" s="135" t="str">
        <f t="shared" si="7"/>
        <v>-</v>
      </c>
      <c r="F195" s="135" t="str">
        <f t="shared" si="7"/>
        <v>3</v>
      </c>
      <c r="G195" s="135" t="str">
        <f t="shared" si="7"/>
        <v>3</v>
      </c>
      <c r="H195" s="135" t="str">
        <f t="shared" si="7"/>
        <v>-</v>
      </c>
      <c r="I195" s="135" t="str">
        <f t="shared" si="7"/>
        <v>3</v>
      </c>
      <c r="J195" s="135" t="str">
        <f t="shared" si="7"/>
        <v>3</v>
      </c>
      <c r="K195" s="135" t="str">
        <f t="shared" si="7"/>
        <v>1</v>
      </c>
      <c r="L195" s="135" t="str">
        <f t="shared" si="7"/>
        <v>1</v>
      </c>
      <c r="M195" s="135" t="str">
        <f t="shared" si="7"/>
        <v>3</v>
      </c>
      <c r="N195" s="135" t="str">
        <f t="shared" si="7"/>
        <v>3</v>
      </c>
      <c r="O195" s="26" t="e">
        <f t="shared" si="7"/>
        <v>#DIV/0!</v>
      </c>
      <c r="P195" s="58"/>
    </row>
    <row r="196" spans="1:16" s="12" customFormat="1" x14ac:dyDescent="0.25">
      <c r="A196" s="8"/>
      <c r="B196" s="8"/>
      <c r="C196" s="9"/>
      <c r="D196" s="9"/>
      <c r="E196" s="10"/>
      <c r="F196" s="11"/>
      <c r="G196" s="11"/>
      <c r="H196" s="11"/>
      <c r="I196" s="11"/>
      <c r="J196" s="11"/>
      <c r="K196" s="11"/>
      <c r="L196" s="11"/>
      <c r="M196" s="11"/>
      <c r="N196" s="11"/>
      <c r="O196" s="51"/>
      <c r="P196" s="9"/>
    </row>
    <row r="197" spans="1:16" s="12" customFormat="1" ht="18.75" x14ac:dyDescent="0.3">
      <c r="A197" s="8"/>
      <c r="B197" s="8"/>
      <c r="C197" s="9"/>
      <c r="D197" s="9"/>
      <c r="E197" s="10"/>
      <c r="F197" s="186"/>
      <c r="G197" s="187"/>
      <c r="H197" s="178" t="s">
        <v>15</v>
      </c>
      <c r="I197" s="179"/>
      <c r="J197" s="13" t="s">
        <v>18</v>
      </c>
      <c r="K197" s="13"/>
      <c r="L197" s="14"/>
      <c r="M197" s="14"/>
      <c r="N197" s="15"/>
      <c r="O197" s="51"/>
      <c r="P197" s="9"/>
    </row>
    <row r="198" spans="1:16" s="12" customFormat="1" ht="20.25" x14ac:dyDescent="0.3">
      <c r="A198" s="8"/>
      <c r="B198" s="8"/>
      <c r="C198" s="16"/>
      <c r="D198" s="17"/>
      <c r="E198" s="11"/>
      <c r="F198" s="176" t="s">
        <v>16</v>
      </c>
      <c r="G198" s="177"/>
      <c r="H198" s="18" t="s">
        <v>35</v>
      </c>
      <c r="I198" s="18" t="s">
        <v>14</v>
      </c>
      <c r="J198" s="18" t="s">
        <v>35</v>
      </c>
      <c r="K198" s="18" t="s">
        <v>14</v>
      </c>
      <c r="L198" s="19"/>
      <c r="M198" s="19"/>
      <c r="N198" s="16"/>
      <c r="O198" s="51"/>
      <c r="P198" s="9"/>
    </row>
    <row r="199" spans="1:16" s="12" customFormat="1" ht="20.25" x14ac:dyDescent="0.3">
      <c r="A199" s="8"/>
      <c r="B199" s="8"/>
      <c r="C199" s="16"/>
      <c r="D199" s="16"/>
      <c r="E199" s="11"/>
      <c r="F199" s="176" t="s">
        <v>31</v>
      </c>
      <c r="G199" s="177"/>
      <c r="H199" s="141">
        <f>AVERAGE(I194)</f>
        <v>87</v>
      </c>
      <c r="I199" s="142" t="str">
        <f>IF(H199&gt;=80,"3",IF(H199&gt;=70,"2",IF(H199&gt;=60,"1",IF(H199&lt;=59,"-"))))</f>
        <v>3</v>
      </c>
      <c r="J199" s="142" t="e">
        <f>(H199*0.3)+($O$194*0.7)</f>
        <v>#DIV/0!</v>
      </c>
      <c r="K199" s="142" t="e">
        <f t="shared" ref="K199:K202" si="8">IF(J199&gt;=80,"3",IF(J199&gt;=70,"2",IF(J199&gt;=60,"1",IF(J199&lt;59,"-"))))</f>
        <v>#DIV/0!</v>
      </c>
      <c r="L199" s="20"/>
      <c r="M199" s="20"/>
      <c r="N199" s="16"/>
      <c r="O199" s="51"/>
      <c r="P199" s="9"/>
    </row>
    <row r="200" spans="1:16" s="12" customFormat="1" ht="20.25" x14ac:dyDescent="0.3">
      <c r="A200" s="8"/>
      <c r="B200" s="8"/>
      <c r="C200" s="9"/>
      <c r="D200" s="9"/>
      <c r="E200" s="10"/>
      <c r="F200" s="176" t="s">
        <v>32</v>
      </c>
      <c r="G200" s="177"/>
      <c r="H200" s="141">
        <f>AVERAGE(D194,F194,M194)</f>
        <v>78.666666666666671</v>
      </c>
      <c r="I200" s="142" t="str">
        <f>IF(H200&gt;=80,"3",IF(H200&gt;=70,"2",IF(H200&gt;=60,"1",IF(H200&lt;=59,"-"))))</f>
        <v>2</v>
      </c>
      <c r="J200" s="142" t="e">
        <f t="shared" ref="J200:J202" si="9">(H200*0.3)+($O$194*0.7)</f>
        <v>#DIV/0!</v>
      </c>
      <c r="K200" s="142" t="e">
        <f t="shared" si="8"/>
        <v>#DIV/0!</v>
      </c>
      <c r="L200" s="20"/>
      <c r="M200" s="20"/>
      <c r="N200" s="16"/>
      <c r="O200" s="51"/>
      <c r="P200" s="9"/>
    </row>
    <row r="201" spans="1:16" s="12" customFormat="1" ht="20.25" x14ac:dyDescent="0.3">
      <c r="A201" s="8"/>
      <c r="B201" s="8"/>
      <c r="C201" s="9"/>
      <c r="D201" s="9"/>
      <c r="E201" s="10"/>
      <c r="F201" s="176" t="s">
        <v>33</v>
      </c>
      <c r="G201" s="177"/>
      <c r="H201" s="141">
        <f>AVERAGE(C194,H194,L194)</f>
        <v>70.333333333333329</v>
      </c>
      <c r="I201" s="142" t="str">
        <f t="shared" ref="I201:I202" si="10">IF(H201&gt;=80,"3",IF(H201&gt;=70,"2",IF(H201&gt;=60,"1",IF(H201&lt;=59,"-"))))</f>
        <v>2</v>
      </c>
      <c r="J201" s="142" t="e">
        <f t="shared" si="9"/>
        <v>#DIV/0!</v>
      </c>
      <c r="K201" s="142" t="e">
        <f t="shared" si="8"/>
        <v>#DIV/0!</v>
      </c>
      <c r="L201" s="20"/>
      <c r="M201" s="20"/>
      <c r="N201" s="16"/>
      <c r="O201" s="51"/>
      <c r="P201" s="9"/>
    </row>
    <row r="202" spans="1:16" s="12" customFormat="1" ht="20.25" x14ac:dyDescent="0.3">
      <c r="A202" s="8"/>
      <c r="B202" s="8"/>
      <c r="C202" s="9"/>
      <c r="D202" s="9"/>
      <c r="E202" s="10"/>
      <c r="F202" s="176" t="s">
        <v>34</v>
      </c>
      <c r="G202" s="177"/>
      <c r="H202" s="141">
        <f>AVERAGE(E194,J194,N194)</f>
        <v>75.333333333333329</v>
      </c>
      <c r="I202" s="142" t="str">
        <f t="shared" si="10"/>
        <v>2</v>
      </c>
      <c r="J202" s="142" t="e">
        <f t="shared" si="9"/>
        <v>#DIV/0!</v>
      </c>
      <c r="K202" s="142" t="e">
        <f t="shared" si="8"/>
        <v>#DIV/0!</v>
      </c>
      <c r="L202" s="20"/>
      <c r="M202" s="20"/>
      <c r="N202" s="16"/>
      <c r="O202" s="51"/>
      <c r="P202" s="9"/>
    </row>
  </sheetData>
  <mergeCells count="27">
    <mergeCell ref="F202:G202"/>
    <mergeCell ref="F197:G197"/>
    <mergeCell ref="H197:I197"/>
    <mergeCell ref="F198:G198"/>
    <mergeCell ref="F199:G199"/>
    <mergeCell ref="F200:G200"/>
    <mergeCell ref="F201:G201"/>
    <mergeCell ref="A13:B13"/>
    <mergeCell ref="A192:B192"/>
    <mergeCell ref="A193:B193"/>
    <mergeCell ref="A194:B194"/>
    <mergeCell ref="A195:B195"/>
    <mergeCell ref="A12:B12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B6:G6"/>
    <mergeCell ref="H6:L6"/>
    <mergeCell ref="M6:P6"/>
    <mergeCell ref="C9:N9"/>
    <mergeCell ref="A11:B1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7" width="18.42578125" style="3" customWidth="1"/>
    <col min="8" max="16384" width="9.140625" style="3"/>
  </cols>
  <sheetData>
    <row r="1" spans="1:13" ht="28.5" customHeight="1" x14ac:dyDescent="0.3">
      <c r="A1" s="111" t="s">
        <v>481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3" x14ac:dyDescent="0.25">
      <c r="C3" s="62"/>
      <c r="D3" s="62" t="s">
        <v>15</v>
      </c>
      <c r="E3" s="62"/>
      <c r="F3" s="62" t="s">
        <v>18</v>
      </c>
      <c r="G3" s="62"/>
    </row>
    <row r="4" spans="1:13" x14ac:dyDescent="0.25">
      <c r="C4" s="63" t="s">
        <v>16</v>
      </c>
      <c r="D4" s="62" t="s">
        <v>17</v>
      </c>
      <c r="E4" s="62" t="s">
        <v>14</v>
      </c>
      <c r="F4" s="62" t="s">
        <v>17</v>
      </c>
      <c r="G4" s="62" t="s">
        <v>14</v>
      </c>
    </row>
    <row r="5" spans="1:13" x14ac:dyDescent="0.25">
      <c r="C5" s="63" t="s">
        <v>0</v>
      </c>
      <c r="D5" s="28">
        <f>'3.8'!H199</f>
        <v>87</v>
      </c>
      <c r="E5" s="28" t="str">
        <f>'3.8'!I199</f>
        <v>3</v>
      </c>
      <c r="F5" s="28" t="e">
        <f>'3.8'!J199</f>
        <v>#DIV/0!</v>
      </c>
      <c r="G5" s="28" t="e">
        <f>'3.8'!K199</f>
        <v>#DIV/0!</v>
      </c>
    </row>
    <row r="6" spans="1:13" x14ac:dyDescent="0.25">
      <c r="C6" s="63" t="s">
        <v>1</v>
      </c>
      <c r="D6" s="28">
        <f>'3.8'!H200</f>
        <v>78.666666666666671</v>
      </c>
      <c r="E6" s="28" t="str">
        <f>'3.8'!I200</f>
        <v>2</v>
      </c>
      <c r="F6" s="28" t="e">
        <f>'3.8'!J200</f>
        <v>#DIV/0!</v>
      </c>
      <c r="G6" s="28" t="e">
        <f>'3.8'!K200</f>
        <v>#DIV/0!</v>
      </c>
    </row>
    <row r="7" spans="1:13" x14ac:dyDescent="0.25">
      <c r="C7" s="63" t="s">
        <v>2</v>
      </c>
      <c r="D7" s="28">
        <f>'3.8'!H201</f>
        <v>70.333333333333329</v>
      </c>
      <c r="E7" s="28" t="str">
        <f>'3.8'!I201</f>
        <v>2</v>
      </c>
      <c r="F7" s="28" t="e">
        <f>'3.8'!J201</f>
        <v>#DIV/0!</v>
      </c>
      <c r="G7" s="28" t="e">
        <f>'3.8'!K201</f>
        <v>#DIV/0!</v>
      </c>
    </row>
    <row r="8" spans="1:13" x14ac:dyDescent="0.25">
      <c r="C8" s="63" t="s">
        <v>3</v>
      </c>
      <c r="D8" s="28">
        <f>'3.8'!H202</f>
        <v>75.333333333333329</v>
      </c>
      <c r="E8" s="28" t="str">
        <f>'3.8'!I202</f>
        <v>2</v>
      </c>
      <c r="F8" s="28" t="e">
        <f>'3.8'!J202</f>
        <v>#DIV/0!</v>
      </c>
      <c r="G8" s="28" t="e">
        <f>'3.8'!K202</f>
        <v>#DIV/0!</v>
      </c>
    </row>
    <row r="12" spans="1:13" ht="15.75" thickBot="1" x14ac:dyDescent="0.3">
      <c r="B12" s="132"/>
      <c r="C12" s="131" t="s">
        <v>6</v>
      </c>
      <c r="D12" s="131" t="s">
        <v>7</v>
      </c>
      <c r="E12" s="131" t="s">
        <v>5</v>
      </c>
      <c r="F12" s="131" t="s">
        <v>12</v>
      </c>
      <c r="G12" s="131" t="s">
        <v>13</v>
      </c>
      <c r="H12" s="131" t="s">
        <v>48</v>
      </c>
      <c r="I12" s="131" t="s">
        <v>49</v>
      </c>
      <c r="J12" s="131" t="s">
        <v>50</v>
      </c>
      <c r="K12" s="131" t="s">
        <v>51</v>
      </c>
      <c r="L12" s="136" t="s">
        <v>81</v>
      </c>
      <c r="M12" s="136" t="s">
        <v>82</v>
      </c>
    </row>
    <row r="13" spans="1:13" ht="16.5" thickBot="1" x14ac:dyDescent="0.3">
      <c r="B13" s="131" t="s">
        <v>8</v>
      </c>
      <c r="C13" s="79">
        <v>2</v>
      </c>
      <c r="D13" s="80">
        <v>1</v>
      </c>
      <c r="E13" s="80">
        <v>2</v>
      </c>
      <c r="F13" s="80">
        <v>2</v>
      </c>
      <c r="G13" s="80"/>
      <c r="H13" s="80">
        <v>2</v>
      </c>
      <c r="I13" s="80">
        <v>2</v>
      </c>
      <c r="J13" s="80">
        <v>2</v>
      </c>
      <c r="K13" s="80">
        <v>1</v>
      </c>
      <c r="L13" s="80">
        <v>2</v>
      </c>
      <c r="M13" s="80">
        <v>1</v>
      </c>
    </row>
    <row r="14" spans="1:13" ht="16.5" thickBot="1" x14ac:dyDescent="0.3">
      <c r="B14" s="131" t="s">
        <v>9</v>
      </c>
      <c r="C14" s="81">
        <v>3</v>
      </c>
      <c r="D14" s="82">
        <v>1</v>
      </c>
      <c r="E14" s="82"/>
      <c r="F14" s="82">
        <v>3</v>
      </c>
      <c r="G14" s="82"/>
      <c r="H14" s="82">
        <v>2</v>
      </c>
      <c r="I14" s="82">
        <v>3</v>
      </c>
      <c r="J14" s="82">
        <v>3</v>
      </c>
      <c r="K14" s="82"/>
      <c r="L14" s="80">
        <v>2</v>
      </c>
      <c r="M14" s="80">
        <v>2</v>
      </c>
    </row>
    <row r="15" spans="1:13" ht="16.5" thickBot="1" x14ac:dyDescent="0.3">
      <c r="B15" s="131" t="s">
        <v>10</v>
      </c>
      <c r="C15" s="81">
        <v>2</v>
      </c>
      <c r="D15" s="82">
        <v>2</v>
      </c>
      <c r="E15" s="82">
        <v>2</v>
      </c>
      <c r="F15" s="82">
        <v>1</v>
      </c>
      <c r="G15" s="82">
        <v>1</v>
      </c>
      <c r="H15" s="82"/>
      <c r="I15" s="82"/>
      <c r="J15" s="82">
        <v>3</v>
      </c>
      <c r="K15" s="82">
        <v>2</v>
      </c>
      <c r="L15" s="80">
        <v>1</v>
      </c>
      <c r="M15" s="80">
        <v>2</v>
      </c>
    </row>
    <row r="16" spans="1:13" ht="16.5" thickBot="1" x14ac:dyDescent="0.3">
      <c r="B16" s="131" t="s">
        <v>11</v>
      </c>
      <c r="C16" s="81"/>
      <c r="D16" s="82">
        <v>3</v>
      </c>
      <c r="E16" s="82">
        <v>3</v>
      </c>
      <c r="F16" s="82">
        <v>1</v>
      </c>
      <c r="G16" s="82">
        <v>2</v>
      </c>
      <c r="H16" s="82">
        <v>3</v>
      </c>
      <c r="I16" s="82">
        <v>2</v>
      </c>
      <c r="J16" s="82">
        <v>1</v>
      </c>
      <c r="K16" s="82">
        <v>3</v>
      </c>
      <c r="L16" s="80"/>
      <c r="M16" s="80"/>
    </row>
    <row r="17" spans="1:13" x14ac:dyDescent="0.25">
      <c r="B17" s="4"/>
      <c r="C17" s="5" t="s">
        <v>23</v>
      </c>
      <c r="D17" s="5" t="s">
        <v>24</v>
      </c>
      <c r="E17" s="5" t="s">
        <v>25</v>
      </c>
      <c r="F17" s="5" t="s">
        <v>26</v>
      </c>
      <c r="G17" s="6" t="s">
        <v>27</v>
      </c>
    </row>
    <row r="18" spans="1:13" x14ac:dyDescent="0.25">
      <c r="B18" s="37"/>
      <c r="C18" s="37"/>
      <c r="D18" s="37"/>
      <c r="E18" s="37"/>
      <c r="F18" s="37"/>
      <c r="G18" s="37"/>
    </row>
    <row r="19" spans="1:13" x14ac:dyDescent="0.25">
      <c r="B19" s="37"/>
      <c r="C19" s="37"/>
      <c r="D19" s="37"/>
      <c r="E19" s="37"/>
      <c r="F19" s="37"/>
      <c r="G19" s="37"/>
    </row>
    <row r="20" spans="1:13" x14ac:dyDescent="0.25">
      <c r="A20" s="198" t="s">
        <v>29</v>
      </c>
      <c r="B20" s="198"/>
      <c r="C20" s="195" t="s">
        <v>6</v>
      </c>
      <c r="D20" s="195" t="s">
        <v>7</v>
      </c>
      <c r="E20" s="195" t="s">
        <v>5</v>
      </c>
      <c r="F20" s="195" t="s">
        <v>12</v>
      </c>
      <c r="G20" s="195" t="s">
        <v>13</v>
      </c>
      <c r="H20" s="195" t="s">
        <v>48</v>
      </c>
      <c r="I20" s="195" t="s">
        <v>49</v>
      </c>
      <c r="J20" s="195" t="s">
        <v>50</v>
      </c>
      <c r="K20" s="195" t="s">
        <v>51</v>
      </c>
      <c r="L20" s="195" t="s">
        <v>81</v>
      </c>
      <c r="M20" s="195" t="s">
        <v>82</v>
      </c>
    </row>
    <row r="21" spans="1:13" x14ac:dyDescent="0.25">
      <c r="A21" s="197" t="s">
        <v>28</v>
      </c>
      <c r="B21" s="197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</row>
    <row r="22" spans="1:13" x14ac:dyDescent="0.25">
      <c r="A22" s="131" t="s">
        <v>8</v>
      </c>
      <c r="B22" s="23" t="e">
        <f>F5</f>
        <v>#DIV/0!</v>
      </c>
      <c r="C22" s="143" t="e">
        <f>C13*$B$22/3</f>
        <v>#DIV/0!</v>
      </c>
      <c r="D22" s="143" t="e">
        <f t="shared" ref="D22:M22" si="0">D13*$B$22/3</f>
        <v>#DIV/0!</v>
      </c>
      <c r="E22" s="143" t="e">
        <f t="shared" si="0"/>
        <v>#DIV/0!</v>
      </c>
      <c r="F22" s="143" t="e">
        <f t="shared" si="0"/>
        <v>#DIV/0!</v>
      </c>
      <c r="G22" s="143" t="e">
        <f t="shared" si="0"/>
        <v>#DIV/0!</v>
      </c>
      <c r="H22" s="143" t="e">
        <f t="shared" si="0"/>
        <v>#DIV/0!</v>
      </c>
      <c r="I22" s="143" t="e">
        <f t="shared" si="0"/>
        <v>#DIV/0!</v>
      </c>
      <c r="J22" s="143" t="e">
        <f t="shared" si="0"/>
        <v>#DIV/0!</v>
      </c>
      <c r="K22" s="143" t="e">
        <f t="shared" si="0"/>
        <v>#DIV/0!</v>
      </c>
      <c r="L22" s="143" t="e">
        <f t="shared" si="0"/>
        <v>#DIV/0!</v>
      </c>
      <c r="M22" s="143" t="e">
        <f t="shared" si="0"/>
        <v>#DIV/0!</v>
      </c>
    </row>
    <row r="23" spans="1:13" x14ac:dyDescent="0.25">
      <c r="A23" s="131" t="s">
        <v>9</v>
      </c>
      <c r="B23" s="23" t="e">
        <f>F6</f>
        <v>#DIV/0!</v>
      </c>
      <c r="C23" s="143" t="e">
        <f>C14*$B$23/3</f>
        <v>#DIV/0!</v>
      </c>
      <c r="D23" s="143" t="e">
        <f t="shared" ref="D23:M23" si="1">D14*$B$23/3</f>
        <v>#DIV/0!</v>
      </c>
      <c r="E23" s="143" t="e">
        <f t="shared" si="1"/>
        <v>#DIV/0!</v>
      </c>
      <c r="F23" s="143" t="e">
        <f t="shared" si="1"/>
        <v>#DIV/0!</v>
      </c>
      <c r="G23" s="143" t="e">
        <f t="shared" si="1"/>
        <v>#DIV/0!</v>
      </c>
      <c r="H23" s="143" t="e">
        <f t="shared" si="1"/>
        <v>#DIV/0!</v>
      </c>
      <c r="I23" s="143" t="e">
        <f t="shared" si="1"/>
        <v>#DIV/0!</v>
      </c>
      <c r="J23" s="143" t="e">
        <f t="shared" si="1"/>
        <v>#DIV/0!</v>
      </c>
      <c r="K23" s="143" t="e">
        <f t="shared" si="1"/>
        <v>#DIV/0!</v>
      </c>
      <c r="L23" s="143" t="e">
        <f t="shared" si="1"/>
        <v>#DIV/0!</v>
      </c>
      <c r="M23" s="143" t="e">
        <f t="shared" si="1"/>
        <v>#DIV/0!</v>
      </c>
    </row>
    <row r="24" spans="1:13" x14ac:dyDescent="0.25">
      <c r="A24" s="131" t="s">
        <v>10</v>
      </c>
      <c r="B24" s="23" t="e">
        <f>F7</f>
        <v>#DIV/0!</v>
      </c>
      <c r="C24" s="143" t="e">
        <f>C15*$B$24/3</f>
        <v>#DIV/0!</v>
      </c>
      <c r="D24" s="143" t="e">
        <f t="shared" ref="D24:M24" si="2">D15*$B$24/3</f>
        <v>#DIV/0!</v>
      </c>
      <c r="E24" s="143" t="e">
        <f t="shared" si="2"/>
        <v>#DIV/0!</v>
      </c>
      <c r="F24" s="143" t="e">
        <f t="shared" si="2"/>
        <v>#DIV/0!</v>
      </c>
      <c r="G24" s="143" t="e">
        <f t="shared" si="2"/>
        <v>#DIV/0!</v>
      </c>
      <c r="H24" s="143" t="e">
        <f t="shared" si="2"/>
        <v>#DIV/0!</v>
      </c>
      <c r="I24" s="143" t="e">
        <f t="shared" si="2"/>
        <v>#DIV/0!</v>
      </c>
      <c r="J24" s="143" t="e">
        <f t="shared" si="2"/>
        <v>#DIV/0!</v>
      </c>
      <c r="K24" s="143" t="e">
        <f t="shared" si="2"/>
        <v>#DIV/0!</v>
      </c>
      <c r="L24" s="143" t="e">
        <f t="shared" si="2"/>
        <v>#DIV/0!</v>
      </c>
      <c r="M24" s="143" t="e">
        <f t="shared" si="2"/>
        <v>#DIV/0!</v>
      </c>
    </row>
    <row r="25" spans="1:13" x14ac:dyDescent="0.25">
      <c r="A25" s="131" t="s">
        <v>11</v>
      </c>
      <c r="B25" s="23" t="e">
        <f>F8</f>
        <v>#DIV/0!</v>
      </c>
      <c r="C25" s="143" t="e">
        <f>C16*$B$25/3</f>
        <v>#DIV/0!</v>
      </c>
      <c r="D25" s="143" t="e">
        <f t="shared" ref="D25:M25" si="3">D16*$B$25/3</f>
        <v>#DIV/0!</v>
      </c>
      <c r="E25" s="143" t="e">
        <f t="shared" si="3"/>
        <v>#DIV/0!</v>
      </c>
      <c r="F25" s="143" t="e">
        <f t="shared" si="3"/>
        <v>#DIV/0!</v>
      </c>
      <c r="G25" s="143" t="e">
        <f t="shared" si="3"/>
        <v>#DIV/0!</v>
      </c>
      <c r="H25" s="143" t="e">
        <f t="shared" si="3"/>
        <v>#DIV/0!</v>
      </c>
      <c r="I25" s="143" t="e">
        <f t="shared" si="3"/>
        <v>#DIV/0!</v>
      </c>
      <c r="J25" s="143" t="e">
        <f t="shared" si="3"/>
        <v>#DIV/0!</v>
      </c>
      <c r="K25" s="143" t="e">
        <f t="shared" si="3"/>
        <v>#DIV/0!</v>
      </c>
      <c r="L25" s="143" t="e">
        <f t="shared" si="3"/>
        <v>#DIV/0!</v>
      </c>
      <c r="M25" s="143" t="e">
        <f t="shared" si="3"/>
        <v>#DIV/0!</v>
      </c>
    </row>
    <row r="26" spans="1:13" x14ac:dyDescent="0.25">
      <c r="A26" s="131" t="s">
        <v>30</v>
      </c>
      <c r="B26" s="24"/>
      <c r="C26" s="142" t="e">
        <f t="shared" ref="C26:M26" si="4">AVERAGE(C22:C25)</f>
        <v>#DIV/0!</v>
      </c>
      <c r="D26" s="142" t="e">
        <f t="shared" si="4"/>
        <v>#DIV/0!</v>
      </c>
      <c r="E26" s="142" t="e">
        <f t="shared" si="4"/>
        <v>#DIV/0!</v>
      </c>
      <c r="F26" s="142" t="e">
        <f t="shared" si="4"/>
        <v>#DIV/0!</v>
      </c>
      <c r="G26" s="142" t="e">
        <f t="shared" si="4"/>
        <v>#DIV/0!</v>
      </c>
      <c r="H26" s="142" t="e">
        <f t="shared" si="4"/>
        <v>#DIV/0!</v>
      </c>
      <c r="I26" s="142" t="e">
        <f t="shared" si="4"/>
        <v>#DIV/0!</v>
      </c>
      <c r="J26" s="142" t="e">
        <f t="shared" si="4"/>
        <v>#DIV/0!</v>
      </c>
      <c r="K26" s="142" t="e">
        <f t="shared" si="4"/>
        <v>#DIV/0!</v>
      </c>
      <c r="L26" s="142" t="e">
        <f t="shared" si="4"/>
        <v>#DIV/0!</v>
      </c>
      <c r="M26" s="142" t="e">
        <f t="shared" si="4"/>
        <v>#DIV/0!</v>
      </c>
    </row>
    <row r="27" spans="1:13" x14ac:dyDescent="0.25">
      <c r="B27" s="37"/>
      <c r="C27" s="37"/>
      <c r="D27" s="37"/>
      <c r="E27" s="37"/>
      <c r="F27" s="37"/>
      <c r="G27" s="37"/>
    </row>
    <row r="28" spans="1:13" x14ac:dyDescent="0.25">
      <c r="D28" s="37"/>
      <c r="E28" s="4"/>
      <c r="F28" s="4"/>
      <c r="G28" s="4"/>
      <c r="H28" s="4"/>
      <c r="I28" s="4"/>
    </row>
    <row r="29" spans="1:13" x14ac:dyDescent="0.25">
      <c r="D29" s="37"/>
      <c r="E29" s="37"/>
      <c r="F29" s="37"/>
      <c r="G29" s="37"/>
    </row>
  </sheetData>
  <mergeCells count="13">
    <mergeCell ref="F20:F21"/>
    <mergeCell ref="G20:G21"/>
    <mergeCell ref="A21:B21"/>
    <mergeCell ref="A20:B20"/>
    <mergeCell ref="C20:C21"/>
    <mergeCell ref="D20:D21"/>
    <mergeCell ref="E20:E21"/>
    <mergeCell ref="L20:L21"/>
    <mergeCell ref="M20:M21"/>
    <mergeCell ref="H20:H21"/>
    <mergeCell ref="I20:I21"/>
    <mergeCell ref="J20:J21"/>
    <mergeCell ref="K20:K2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C67" workbookViewId="0">
      <selection activeCell="O14" sqref="O14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3" width="8.7109375" style="2" customWidth="1"/>
    <col min="14" max="14" width="10.85546875" style="2" customWidth="1"/>
    <col min="15" max="15" width="13.85546875" style="38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" customHeight="1" x14ac:dyDescent="0.3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3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" customHeight="1" x14ac:dyDescent="0.3">
      <c r="A4" s="202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5" customHeight="1" x14ac:dyDescent="0.3">
      <c r="A5" s="201"/>
      <c r="B5" s="201"/>
      <c r="C5" s="201"/>
      <c r="D5" s="201"/>
      <c r="E5" s="201"/>
      <c r="F5" s="201"/>
      <c r="G5" s="201"/>
      <c r="H5" s="97"/>
      <c r="I5" s="201" t="s">
        <v>46</v>
      </c>
      <c r="J5" s="201"/>
      <c r="K5" s="201"/>
      <c r="L5" s="201" t="s">
        <v>80</v>
      </c>
      <c r="M5" s="201"/>
      <c r="N5" s="201" t="s">
        <v>44</v>
      </c>
      <c r="O5" s="201"/>
      <c r="P5" s="97" t="s">
        <v>475</v>
      </c>
    </row>
    <row r="6" spans="1:16" ht="36" customHeight="1" x14ac:dyDescent="0.3">
      <c r="A6" s="283" t="s">
        <v>55</v>
      </c>
      <c r="B6" s="139"/>
      <c r="C6" s="282" t="s">
        <v>479</v>
      </c>
      <c r="D6" s="284"/>
      <c r="E6" s="284"/>
      <c r="F6" s="284"/>
      <c r="G6" s="284"/>
      <c r="H6" s="201" t="s">
        <v>45</v>
      </c>
      <c r="I6" s="201"/>
      <c r="J6" s="201"/>
      <c r="K6" s="201"/>
      <c r="L6" s="201"/>
      <c r="M6" s="230" t="s">
        <v>478</v>
      </c>
      <c r="N6" s="220"/>
      <c r="O6" s="220"/>
      <c r="P6" s="220"/>
    </row>
    <row r="7" spans="1:16" x14ac:dyDescent="0.2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63"/>
      <c r="P7" s="99"/>
    </row>
    <row r="8" spans="1:16" ht="25.5" customHeight="1" x14ac:dyDescent="0.3">
      <c r="A8" s="100"/>
      <c r="B8" s="98"/>
      <c r="C8" s="101"/>
      <c r="D8" s="97" t="s">
        <v>484</v>
      </c>
      <c r="E8" s="101"/>
      <c r="F8" s="101"/>
      <c r="G8" s="101"/>
      <c r="H8" s="101"/>
      <c r="I8" s="102"/>
      <c r="J8" s="102"/>
      <c r="K8" s="102"/>
      <c r="L8" s="102"/>
      <c r="M8" s="102"/>
      <c r="N8" s="102"/>
      <c r="O8" s="103"/>
      <c r="P8" s="10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04"/>
      <c r="B10" s="104"/>
      <c r="C10" s="224" t="s">
        <v>37</v>
      </c>
      <c r="D10" s="225"/>
      <c r="E10" s="225"/>
      <c r="F10" s="225"/>
      <c r="G10" s="225"/>
      <c r="H10" s="225"/>
      <c r="I10" s="226"/>
      <c r="J10" s="224" t="s">
        <v>38</v>
      </c>
      <c r="K10" s="225"/>
      <c r="L10" s="225"/>
      <c r="M10" s="226"/>
      <c r="N10" s="106" t="s">
        <v>39</v>
      </c>
      <c r="O10" s="103"/>
      <c r="P10" s="102"/>
    </row>
    <row r="11" spans="1:16" s="12" customFormat="1" ht="15.75" x14ac:dyDescent="0.25">
      <c r="A11" s="159" t="s">
        <v>20</v>
      </c>
      <c r="B11" s="160"/>
      <c r="C11" s="164">
        <v>1</v>
      </c>
      <c r="D11" s="164">
        <v>2</v>
      </c>
      <c r="E11" s="164">
        <v>3</v>
      </c>
      <c r="F11" s="164">
        <v>4</v>
      </c>
      <c r="G11" s="164">
        <v>5</v>
      </c>
      <c r="H11" s="164">
        <v>6</v>
      </c>
      <c r="I11" s="164">
        <v>7</v>
      </c>
      <c r="J11" s="164">
        <v>8</v>
      </c>
      <c r="K11" s="164">
        <v>9</v>
      </c>
      <c r="L11" s="164">
        <v>10</v>
      </c>
      <c r="M11" s="164">
        <v>11</v>
      </c>
      <c r="N11" s="164">
        <v>12</v>
      </c>
      <c r="O11" s="164" t="s">
        <v>40</v>
      </c>
      <c r="P11" s="164" t="s">
        <v>36</v>
      </c>
    </row>
    <row r="12" spans="1:16" s="12" customFormat="1" ht="15.75" x14ac:dyDescent="0.25">
      <c r="A12" s="204" t="s">
        <v>62</v>
      </c>
      <c r="B12" s="205"/>
      <c r="C12" s="21" t="s">
        <v>58</v>
      </c>
      <c r="D12" s="21" t="s">
        <v>1</v>
      </c>
      <c r="E12" s="21" t="s">
        <v>58</v>
      </c>
      <c r="F12" s="21" t="s">
        <v>2</v>
      </c>
      <c r="G12" s="21" t="s">
        <v>58</v>
      </c>
      <c r="H12" s="21" t="s">
        <v>3</v>
      </c>
      <c r="I12" s="21" t="s">
        <v>2</v>
      </c>
      <c r="J12" s="21" t="s">
        <v>1</v>
      </c>
      <c r="K12" s="21" t="s">
        <v>1</v>
      </c>
      <c r="L12" s="21" t="s">
        <v>58</v>
      </c>
      <c r="M12" s="21" t="s">
        <v>0</v>
      </c>
      <c r="N12" s="21" t="s">
        <v>58</v>
      </c>
      <c r="O12" s="164" t="s">
        <v>19</v>
      </c>
      <c r="P12" s="164" t="s">
        <v>19</v>
      </c>
    </row>
    <row r="13" spans="1:16" s="12" customFormat="1" ht="15.75" x14ac:dyDescent="0.25">
      <c r="A13" s="199" t="s">
        <v>22</v>
      </c>
      <c r="B13" s="200"/>
      <c r="C13" s="164">
        <v>5</v>
      </c>
      <c r="D13" s="164">
        <v>5</v>
      </c>
      <c r="E13" s="164">
        <v>5</v>
      </c>
      <c r="F13" s="164">
        <v>5</v>
      </c>
      <c r="G13" s="164">
        <v>5</v>
      </c>
      <c r="H13" s="164">
        <v>5</v>
      </c>
      <c r="I13" s="164">
        <v>5</v>
      </c>
      <c r="J13" s="164">
        <v>10</v>
      </c>
      <c r="K13" s="164">
        <v>10</v>
      </c>
      <c r="L13" s="164">
        <v>10</v>
      </c>
      <c r="M13" s="164">
        <v>10</v>
      </c>
      <c r="N13" s="164">
        <v>15</v>
      </c>
      <c r="O13" s="164">
        <v>70</v>
      </c>
      <c r="P13" s="164">
        <v>70</v>
      </c>
    </row>
    <row r="14" spans="1:16" s="12" customFormat="1" ht="22.5" customHeight="1" x14ac:dyDescent="0.25">
      <c r="A14" s="162" t="s">
        <v>53</v>
      </c>
      <c r="B14" s="162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4">
        <f>O13*0.357142</f>
        <v>24.999940000000002</v>
      </c>
      <c r="P14" s="50"/>
    </row>
    <row r="15" spans="1:16" s="12" customFormat="1" x14ac:dyDescent="0.25">
      <c r="A15" s="166" t="s">
        <v>89</v>
      </c>
      <c r="B15" s="167" t="s">
        <v>90</v>
      </c>
      <c r="C15" s="22">
        <v>4</v>
      </c>
      <c r="D15" s="22"/>
      <c r="E15" s="77">
        <v>5</v>
      </c>
      <c r="F15" s="22"/>
      <c r="G15" s="22">
        <v>3</v>
      </c>
      <c r="H15" s="22">
        <v>4</v>
      </c>
      <c r="I15" s="22">
        <v>4</v>
      </c>
      <c r="J15" s="22"/>
      <c r="K15" s="22">
        <v>9</v>
      </c>
      <c r="L15" s="22">
        <v>8</v>
      </c>
      <c r="M15" s="22">
        <v>8</v>
      </c>
      <c r="N15" s="22">
        <v>12</v>
      </c>
      <c r="O15" s="78"/>
      <c r="P15" s="25">
        <f>SUM(C15:N15)</f>
        <v>57</v>
      </c>
    </row>
    <row r="16" spans="1:16" s="12" customFormat="1" x14ac:dyDescent="0.25">
      <c r="A16" s="166" t="s">
        <v>95</v>
      </c>
      <c r="B16" s="167" t="s">
        <v>96</v>
      </c>
      <c r="C16" s="22">
        <v>4</v>
      </c>
      <c r="D16" s="22"/>
      <c r="E16" s="77">
        <v>5</v>
      </c>
      <c r="F16" s="22">
        <v>5</v>
      </c>
      <c r="G16" s="22">
        <v>4</v>
      </c>
      <c r="H16" s="22"/>
      <c r="I16" s="22">
        <v>5</v>
      </c>
      <c r="J16" s="22"/>
      <c r="K16" s="22">
        <v>6</v>
      </c>
      <c r="L16" s="22"/>
      <c r="M16" s="22">
        <v>7</v>
      </c>
      <c r="N16" s="22">
        <v>11</v>
      </c>
      <c r="O16" s="78"/>
      <c r="P16" s="25">
        <f t="shared" ref="P16:P79" si="1">SUM(C16:N16)</f>
        <v>47</v>
      </c>
    </row>
    <row r="17" spans="1:16" s="12" customFormat="1" x14ac:dyDescent="0.25">
      <c r="A17" s="166" t="s">
        <v>97</v>
      </c>
      <c r="B17" s="167" t="s">
        <v>98</v>
      </c>
      <c r="C17" s="22">
        <v>4</v>
      </c>
      <c r="D17" s="22">
        <v>4</v>
      </c>
      <c r="E17" s="77">
        <v>5</v>
      </c>
      <c r="F17" s="22">
        <v>3</v>
      </c>
      <c r="G17" s="22"/>
      <c r="H17" s="22"/>
      <c r="I17" s="22">
        <v>5</v>
      </c>
      <c r="J17" s="22">
        <v>7</v>
      </c>
      <c r="K17" s="22">
        <v>8</v>
      </c>
      <c r="L17" s="22">
        <v>8</v>
      </c>
      <c r="M17" s="22"/>
      <c r="N17" s="22">
        <v>13</v>
      </c>
      <c r="O17" s="78"/>
      <c r="P17" s="25">
        <f t="shared" si="1"/>
        <v>57</v>
      </c>
    </row>
    <row r="18" spans="1:16" s="12" customFormat="1" x14ac:dyDescent="0.25">
      <c r="A18" s="166" t="s">
        <v>111</v>
      </c>
      <c r="B18" s="167" t="s">
        <v>112</v>
      </c>
      <c r="C18" s="22"/>
      <c r="D18" s="22">
        <v>4</v>
      </c>
      <c r="E18" s="77">
        <v>5</v>
      </c>
      <c r="F18" s="22">
        <v>5</v>
      </c>
      <c r="G18" s="22">
        <v>4</v>
      </c>
      <c r="H18" s="22"/>
      <c r="I18" s="22">
        <v>5</v>
      </c>
      <c r="J18" s="22"/>
      <c r="K18" s="22"/>
      <c r="L18" s="22">
        <v>9</v>
      </c>
      <c r="M18" s="22">
        <v>10</v>
      </c>
      <c r="N18" s="22">
        <v>13</v>
      </c>
      <c r="O18" s="78"/>
      <c r="P18" s="25">
        <f t="shared" si="1"/>
        <v>55</v>
      </c>
    </row>
    <row r="19" spans="1:16" s="12" customFormat="1" x14ac:dyDescent="0.25">
      <c r="A19" s="166" t="s">
        <v>119</v>
      </c>
      <c r="B19" s="167" t="s">
        <v>120</v>
      </c>
      <c r="C19" s="77">
        <v>5</v>
      </c>
      <c r="D19" s="22">
        <v>5</v>
      </c>
      <c r="E19" s="22">
        <v>4</v>
      </c>
      <c r="F19" s="22"/>
      <c r="G19" s="22">
        <v>4</v>
      </c>
      <c r="H19" s="22">
        <v>3</v>
      </c>
      <c r="I19" s="22"/>
      <c r="J19" s="22"/>
      <c r="K19" s="22"/>
      <c r="L19" s="22"/>
      <c r="M19" s="22"/>
      <c r="N19" s="22"/>
      <c r="O19" s="78"/>
      <c r="P19" s="25">
        <f t="shared" si="1"/>
        <v>21</v>
      </c>
    </row>
    <row r="20" spans="1:16" s="12" customFormat="1" x14ac:dyDescent="0.25">
      <c r="A20" s="166" t="s">
        <v>121</v>
      </c>
      <c r="B20" s="167" t="s">
        <v>122</v>
      </c>
      <c r="C20" s="22">
        <v>4</v>
      </c>
      <c r="D20" s="22">
        <v>3</v>
      </c>
      <c r="E20" s="22">
        <v>2</v>
      </c>
      <c r="F20" s="22">
        <v>1</v>
      </c>
      <c r="G20" s="22">
        <v>5</v>
      </c>
      <c r="H20" s="22">
        <v>3</v>
      </c>
      <c r="I20" s="22"/>
      <c r="J20" s="22">
        <v>8</v>
      </c>
      <c r="K20" s="22"/>
      <c r="L20" s="22">
        <v>8</v>
      </c>
      <c r="M20" s="22">
        <v>9</v>
      </c>
      <c r="N20" s="22">
        <v>12</v>
      </c>
      <c r="O20" s="78"/>
      <c r="P20" s="25">
        <f t="shared" si="1"/>
        <v>55</v>
      </c>
    </row>
    <row r="21" spans="1:16" s="12" customFormat="1" x14ac:dyDescent="0.25">
      <c r="A21" s="166" t="s">
        <v>127</v>
      </c>
      <c r="B21" s="167" t="s">
        <v>128</v>
      </c>
      <c r="C21" s="77">
        <v>3</v>
      </c>
      <c r="D21" s="22"/>
      <c r="E21" s="22"/>
      <c r="F21" s="22"/>
      <c r="G21" s="22">
        <v>1</v>
      </c>
      <c r="H21" s="22"/>
      <c r="I21" s="22"/>
      <c r="J21" s="22"/>
      <c r="K21" s="22">
        <v>9</v>
      </c>
      <c r="L21" s="22">
        <v>8</v>
      </c>
      <c r="M21" s="22">
        <v>8</v>
      </c>
      <c r="N21" s="22">
        <v>12</v>
      </c>
      <c r="O21" s="78"/>
      <c r="P21" s="25">
        <f t="shared" si="1"/>
        <v>41</v>
      </c>
    </row>
    <row r="22" spans="1:16" s="12" customFormat="1" x14ac:dyDescent="0.25">
      <c r="A22" s="166" t="s">
        <v>137</v>
      </c>
      <c r="B22" s="167" t="s">
        <v>138</v>
      </c>
      <c r="C22" s="22">
        <v>5</v>
      </c>
      <c r="D22" s="22">
        <v>5</v>
      </c>
      <c r="E22" s="22"/>
      <c r="F22" s="22">
        <v>4</v>
      </c>
      <c r="G22" s="22">
        <v>4</v>
      </c>
      <c r="H22" s="22">
        <v>2</v>
      </c>
      <c r="I22" s="22"/>
      <c r="J22" s="22">
        <v>8</v>
      </c>
      <c r="K22" s="22">
        <v>8</v>
      </c>
      <c r="L22" s="22">
        <v>7</v>
      </c>
      <c r="M22" s="22"/>
      <c r="N22" s="22">
        <v>12</v>
      </c>
      <c r="O22" s="78"/>
      <c r="P22" s="25">
        <f t="shared" si="1"/>
        <v>55</v>
      </c>
    </row>
    <row r="23" spans="1:16" s="12" customFormat="1" x14ac:dyDescent="0.25">
      <c r="A23" s="166" t="s">
        <v>139</v>
      </c>
      <c r="B23" s="167" t="s">
        <v>140</v>
      </c>
      <c r="C23" s="77">
        <v>4</v>
      </c>
      <c r="D23" s="22">
        <v>5</v>
      </c>
      <c r="E23" s="22">
        <v>4</v>
      </c>
      <c r="F23" s="22"/>
      <c r="G23" s="22">
        <v>4</v>
      </c>
      <c r="H23" s="22">
        <v>5</v>
      </c>
      <c r="I23" s="22"/>
      <c r="J23" s="22">
        <v>7</v>
      </c>
      <c r="K23" s="22"/>
      <c r="L23" s="22">
        <v>5</v>
      </c>
      <c r="M23" s="22">
        <v>5</v>
      </c>
      <c r="N23" s="22">
        <v>12</v>
      </c>
      <c r="O23" s="78"/>
      <c r="P23" s="25">
        <f t="shared" si="1"/>
        <v>51</v>
      </c>
    </row>
    <row r="24" spans="1:16" s="12" customFormat="1" x14ac:dyDescent="0.25">
      <c r="A24" s="166" t="s">
        <v>145</v>
      </c>
      <c r="B24" s="167" t="s">
        <v>146</v>
      </c>
      <c r="C24" s="22">
        <v>4</v>
      </c>
      <c r="D24" s="22">
        <v>3</v>
      </c>
      <c r="E24" s="22">
        <v>2</v>
      </c>
      <c r="F24" s="22">
        <v>1</v>
      </c>
      <c r="G24" s="22">
        <v>5</v>
      </c>
      <c r="H24" s="22">
        <v>5</v>
      </c>
      <c r="I24" s="22"/>
      <c r="J24" s="22">
        <v>5</v>
      </c>
      <c r="K24" s="22">
        <v>6</v>
      </c>
      <c r="L24" s="22">
        <v>8</v>
      </c>
      <c r="M24" s="22"/>
      <c r="N24" s="22">
        <v>10</v>
      </c>
      <c r="O24" s="78"/>
      <c r="P24" s="25">
        <f t="shared" si="1"/>
        <v>49</v>
      </c>
    </row>
    <row r="25" spans="1:16" s="12" customFormat="1" x14ac:dyDescent="0.25">
      <c r="A25" s="166" t="s">
        <v>149</v>
      </c>
      <c r="B25" s="167" t="s">
        <v>150</v>
      </c>
      <c r="C25" s="77">
        <v>3</v>
      </c>
      <c r="D25" s="22"/>
      <c r="E25" s="22"/>
      <c r="F25" s="22"/>
      <c r="G25" s="22">
        <v>1</v>
      </c>
      <c r="H25" s="22"/>
      <c r="I25" s="22"/>
      <c r="J25" s="22"/>
      <c r="K25" s="22">
        <v>6</v>
      </c>
      <c r="L25" s="22">
        <v>5</v>
      </c>
      <c r="M25" s="22">
        <v>7</v>
      </c>
      <c r="N25" s="22">
        <v>14</v>
      </c>
      <c r="O25" s="78"/>
      <c r="P25" s="25">
        <f t="shared" si="1"/>
        <v>36</v>
      </c>
    </row>
    <row r="26" spans="1:16" s="12" customFormat="1" x14ac:dyDescent="0.25">
      <c r="A26" s="166" t="s">
        <v>153</v>
      </c>
      <c r="B26" s="167" t="s">
        <v>154</v>
      </c>
      <c r="C26" s="22">
        <v>5</v>
      </c>
      <c r="D26" s="22">
        <v>5</v>
      </c>
      <c r="E26" s="22"/>
      <c r="F26" s="22">
        <v>4</v>
      </c>
      <c r="G26" s="22">
        <v>4</v>
      </c>
      <c r="H26" s="22">
        <v>5</v>
      </c>
      <c r="I26" s="22"/>
      <c r="J26" s="22">
        <v>8</v>
      </c>
      <c r="K26" s="22">
        <v>8</v>
      </c>
      <c r="L26" s="22">
        <v>7</v>
      </c>
      <c r="M26" s="22"/>
      <c r="N26" s="22">
        <v>12</v>
      </c>
      <c r="O26" s="78"/>
      <c r="P26" s="25">
        <f t="shared" si="1"/>
        <v>58</v>
      </c>
    </row>
    <row r="27" spans="1:16" s="12" customFormat="1" x14ac:dyDescent="0.25">
      <c r="A27" s="166" t="s">
        <v>163</v>
      </c>
      <c r="B27" s="167" t="s">
        <v>164</v>
      </c>
      <c r="C27" s="77">
        <v>5</v>
      </c>
      <c r="D27" s="22"/>
      <c r="E27" s="22">
        <v>3</v>
      </c>
      <c r="F27" s="22">
        <v>4</v>
      </c>
      <c r="G27" s="22">
        <v>4</v>
      </c>
      <c r="H27" s="22"/>
      <c r="I27" s="22"/>
      <c r="J27" s="22">
        <v>5</v>
      </c>
      <c r="K27" s="22"/>
      <c r="L27" s="22">
        <v>7</v>
      </c>
      <c r="M27" s="22"/>
      <c r="N27" s="22">
        <v>9</v>
      </c>
      <c r="O27" s="78"/>
      <c r="P27" s="25">
        <f t="shared" si="1"/>
        <v>37</v>
      </c>
    </row>
    <row r="28" spans="1:16" s="12" customFormat="1" x14ac:dyDescent="0.25">
      <c r="A28" s="166" t="s">
        <v>175</v>
      </c>
      <c r="B28" s="167" t="s">
        <v>176</v>
      </c>
      <c r="C28" s="22">
        <v>4</v>
      </c>
      <c r="D28" s="22"/>
      <c r="E28" s="77">
        <v>4</v>
      </c>
      <c r="F28" s="22">
        <v>4</v>
      </c>
      <c r="G28" s="22">
        <v>3</v>
      </c>
      <c r="H28" s="22"/>
      <c r="I28" s="22">
        <v>4</v>
      </c>
      <c r="J28" s="22">
        <v>6</v>
      </c>
      <c r="K28" s="22"/>
      <c r="L28" s="22"/>
      <c r="M28" s="22">
        <v>8</v>
      </c>
      <c r="N28" s="22">
        <v>13</v>
      </c>
      <c r="O28" s="78"/>
      <c r="P28" s="25">
        <f t="shared" si="1"/>
        <v>46</v>
      </c>
    </row>
    <row r="29" spans="1:16" s="12" customFormat="1" x14ac:dyDescent="0.25">
      <c r="A29" s="166" t="s">
        <v>177</v>
      </c>
      <c r="B29" s="167" t="s">
        <v>178</v>
      </c>
      <c r="C29" s="22"/>
      <c r="D29" s="22"/>
      <c r="E29" s="77">
        <v>2</v>
      </c>
      <c r="F29" s="22"/>
      <c r="G29" s="22">
        <v>5</v>
      </c>
      <c r="H29" s="22"/>
      <c r="I29" s="22">
        <v>4</v>
      </c>
      <c r="J29" s="22">
        <v>7</v>
      </c>
      <c r="K29" s="22">
        <v>5</v>
      </c>
      <c r="L29" s="22">
        <v>7</v>
      </c>
      <c r="M29" s="22"/>
      <c r="N29" s="22">
        <v>12</v>
      </c>
      <c r="O29" s="78"/>
      <c r="P29" s="25">
        <f t="shared" si="1"/>
        <v>42</v>
      </c>
    </row>
    <row r="30" spans="1:16" s="12" customFormat="1" x14ac:dyDescent="0.25">
      <c r="A30" s="166" t="s">
        <v>181</v>
      </c>
      <c r="B30" s="167" t="s">
        <v>182</v>
      </c>
      <c r="C30" s="77">
        <v>4</v>
      </c>
      <c r="D30" s="22"/>
      <c r="E30" s="22"/>
      <c r="F30" s="22"/>
      <c r="G30" s="22">
        <v>1</v>
      </c>
      <c r="H30" s="22"/>
      <c r="I30" s="22"/>
      <c r="J30" s="22"/>
      <c r="K30" s="22">
        <v>6</v>
      </c>
      <c r="L30" s="22">
        <v>5</v>
      </c>
      <c r="M30" s="22">
        <v>7</v>
      </c>
      <c r="N30" s="22">
        <v>14</v>
      </c>
      <c r="O30" s="78"/>
      <c r="P30" s="25">
        <f t="shared" si="1"/>
        <v>37</v>
      </c>
    </row>
    <row r="31" spans="1:16" s="12" customFormat="1" x14ac:dyDescent="0.25">
      <c r="A31" s="166" t="s">
        <v>183</v>
      </c>
      <c r="B31" s="167" t="s">
        <v>184</v>
      </c>
      <c r="C31" s="22">
        <v>3</v>
      </c>
      <c r="D31" s="22">
        <v>5</v>
      </c>
      <c r="E31" s="22"/>
      <c r="F31" s="22">
        <v>4</v>
      </c>
      <c r="G31" s="22">
        <v>4</v>
      </c>
      <c r="H31" s="22">
        <v>2</v>
      </c>
      <c r="I31" s="22"/>
      <c r="J31" s="22">
        <v>8</v>
      </c>
      <c r="K31" s="22">
        <v>8</v>
      </c>
      <c r="L31" s="22">
        <v>7</v>
      </c>
      <c r="M31" s="22"/>
      <c r="N31" s="22">
        <v>12</v>
      </c>
      <c r="O31" s="78"/>
      <c r="P31" s="25">
        <f t="shared" si="1"/>
        <v>53</v>
      </c>
    </row>
    <row r="32" spans="1:16" s="12" customFormat="1" x14ac:dyDescent="0.25">
      <c r="A32" s="166" t="s">
        <v>193</v>
      </c>
      <c r="B32" s="167" t="s">
        <v>194</v>
      </c>
      <c r="C32" s="77">
        <v>4</v>
      </c>
      <c r="D32" s="22"/>
      <c r="E32" s="22">
        <v>3</v>
      </c>
      <c r="F32" s="22">
        <v>4</v>
      </c>
      <c r="G32" s="22">
        <v>4</v>
      </c>
      <c r="H32" s="22"/>
      <c r="I32" s="22"/>
      <c r="J32" s="22"/>
      <c r="K32" s="22">
        <v>6</v>
      </c>
      <c r="L32" s="22">
        <v>7</v>
      </c>
      <c r="M32" s="22"/>
      <c r="N32" s="22">
        <v>13</v>
      </c>
      <c r="O32" s="78"/>
      <c r="P32" s="25">
        <f t="shared" si="1"/>
        <v>41</v>
      </c>
    </row>
    <row r="33" spans="1:16" s="12" customFormat="1" x14ac:dyDescent="0.25">
      <c r="A33" s="166" t="s">
        <v>195</v>
      </c>
      <c r="B33" s="167" t="s">
        <v>196</v>
      </c>
      <c r="C33" s="77">
        <v>4</v>
      </c>
      <c r="D33" s="22">
        <v>5</v>
      </c>
      <c r="E33" s="22">
        <v>4</v>
      </c>
      <c r="F33" s="22"/>
      <c r="G33" s="22">
        <v>4</v>
      </c>
      <c r="H33" s="22">
        <v>3</v>
      </c>
      <c r="I33" s="22"/>
      <c r="J33" s="22">
        <v>7</v>
      </c>
      <c r="K33" s="22"/>
      <c r="L33" s="22">
        <v>5</v>
      </c>
      <c r="M33" s="22">
        <v>5</v>
      </c>
      <c r="N33" s="22">
        <v>12</v>
      </c>
      <c r="O33" s="78"/>
      <c r="P33" s="25">
        <f t="shared" si="1"/>
        <v>49</v>
      </c>
    </row>
    <row r="34" spans="1:16" s="12" customFormat="1" x14ac:dyDescent="0.25">
      <c r="A34" s="166" t="s">
        <v>197</v>
      </c>
      <c r="B34" s="167" t="s">
        <v>198</v>
      </c>
      <c r="C34" s="22">
        <v>5</v>
      </c>
      <c r="D34" s="22">
        <v>3</v>
      </c>
      <c r="E34" s="22">
        <v>2</v>
      </c>
      <c r="F34" s="22">
        <v>1</v>
      </c>
      <c r="G34" s="22">
        <v>5</v>
      </c>
      <c r="H34" s="22">
        <v>3</v>
      </c>
      <c r="I34" s="22"/>
      <c r="J34" s="22">
        <v>5</v>
      </c>
      <c r="K34" s="22">
        <v>6</v>
      </c>
      <c r="L34" s="22">
        <v>8</v>
      </c>
      <c r="M34" s="22"/>
      <c r="N34" s="22">
        <v>10</v>
      </c>
      <c r="O34" s="78"/>
      <c r="P34" s="25">
        <f t="shared" si="1"/>
        <v>48</v>
      </c>
    </row>
    <row r="35" spans="1:16" s="12" customFormat="1" x14ac:dyDescent="0.25">
      <c r="A35" s="166" t="s">
        <v>199</v>
      </c>
      <c r="B35" s="167" t="s">
        <v>200</v>
      </c>
      <c r="C35" s="77">
        <v>3</v>
      </c>
      <c r="D35" s="22"/>
      <c r="E35" s="22"/>
      <c r="F35" s="22"/>
      <c r="G35" s="22">
        <v>1</v>
      </c>
      <c r="H35" s="22"/>
      <c r="I35" s="22"/>
      <c r="J35" s="22"/>
      <c r="K35" s="22">
        <v>6</v>
      </c>
      <c r="L35" s="22">
        <v>5</v>
      </c>
      <c r="M35" s="22">
        <v>7</v>
      </c>
      <c r="N35" s="22">
        <v>14</v>
      </c>
      <c r="O35" s="78"/>
      <c r="P35" s="25">
        <f t="shared" si="1"/>
        <v>36</v>
      </c>
    </row>
    <row r="36" spans="1:16" s="12" customFormat="1" x14ac:dyDescent="0.25">
      <c r="A36" s="166" t="s">
        <v>201</v>
      </c>
      <c r="B36" s="167" t="s">
        <v>202</v>
      </c>
      <c r="C36" s="22">
        <v>4</v>
      </c>
      <c r="D36" s="22">
        <v>5</v>
      </c>
      <c r="E36" s="22"/>
      <c r="F36" s="22">
        <v>4</v>
      </c>
      <c r="G36" s="22">
        <v>4</v>
      </c>
      <c r="H36" s="22">
        <v>2</v>
      </c>
      <c r="I36" s="22"/>
      <c r="J36" s="22">
        <v>8</v>
      </c>
      <c r="K36" s="22">
        <v>8</v>
      </c>
      <c r="L36" s="22">
        <v>7</v>
      </c>
      <c r="M36" s="22"/>
      <c r="N36" s="22">
        <v>12</v>
      </c>
      <c r="O36" s="78"/>
      <c r="P36" s="25">
        <f t="shared" si="1"/>
        <v>54</v>
      </c>
    </row>
    <row r="37" spans="1:16" s="12" customFormat="1" x14ac:dyDescent="0.25">
      <c r="A37" s="166" t="s">
        <v>207</v>
      </c>
      <c r="B37" s="167" t="s">
        <v>208</v>
      </c>
      <c r="C37" s="77">
        <v>4</v>
      </c>
      <c r="D37" s="22"/>
      <c r="E37" s="22">
        <v>3</v>
      </c>
      <c r="F37" s="22">
        <v>4</v>
      </c>
      <c r="G37" s="22">
        <v>4</v>
      </c>
      <c r="H37" s="22"/>
      <c r="I37" s="22"/>
      <c r="J37" s="22"/>
      <c r="K37" s="22">
        <v>6</v>
      </c>
      <c r="L37" s="22">
        <v>7</v>
      </c>
      <c r="M37" s="22"/>
      <c r="N37" s="22">
        <v>13</v>
      </c>
      <c r="O37" s="78"/>
      <c r="P37" s="25">
        <f t="shared" si="1"/>
        <v>41</v>
      </c>
    </row>
    <row r="38" spans="1:16" s="12" customFormat="1" x14ac:dyDescent="0.25">
      <c r="A38" s="166" t="s">
        <v>209</v>
      </c>
      <c r="B38" s="167" t="s">
        <v>210</v>
      </c>
      <c r="C38" s="77">
        <v>3</v>
      </c>
      <c r="D38" s="22">
        <v>5</v>
      </c>
      <c r="E38" s="22">
        <v>4</v>
      </c>
      <c r="F38" s="22"/>
      <c r="G38" s="22">
        <v>4</v>
      </c>
      <c r="H38" s="22">
        <v>5</v>
      </c>
      <c r="I38" s="22"/>
      <c r="J38" s="22">
        <v>7</v>
      </c>
      <c r="K38" s="22"/>
      <c r="L38" s="22">
        <v>5</v>
      </c>
      <c r="M38" s="22">
        <v>5</v>
      </c>
      <c r="N38" s="22">
        <v>12</v>
      </c>
      <c r="O38" s="78"/>
      <c r="P38" s="25">
        <f t="shared" si="1"/>
        <v>50</v>
      </c>
    </row>
    <row r="39" spans="1:16" s="12" customFormat="1" x14ac:dyDescent="0.25">
      <c r="A39" s="166" t="s">
        <v>213</v>
      </c>
      <c r="B39" s="167" t="s">
        <v>214</v>
      </c>
      <c r="C39" s="22">
        <v>2</v>
      </c>
      <c r="D39" s="22">
        <v>3</v>
      </c>
      <c r="E39" s="22">
        <v>2</v>
      </c>
      <c r="F39" s="22">
        <v>1</v>
      </c>
      <c r="G39" s="22">
        <v>5</v>
      </c>
      <c r="H39" s="22">
        <v>3</v>
      </c>
      <c r="I39" s="22"/>
      <c r="J39" s="22">
        <v>5</v>
      </c>
      <c r="K39" s="22">
        <v>6</v>
      </c>
      <c r="L39" s="22">
        <v>8</v>
      </c>
      <c r="M39" s="22"/>
      <c r="N39" s="22">
        <v>10</v>
      </c>
      <c r="O39" s="78"/>
      <c r="P39" s="25">
        <f t="shared" si="1"/>
        <v>45</v>
      </c>
    </row>
    <row r="40" spans="1:16" s="12" customFormat="1" x14ac:dyDescent="0.25">
      <c r="A40" s="166" t="s">
        <v>215</v>
      </c>
      <c r="B40" s="167" t="s">
        <v>216</v>
      </c>
      <c r="C40" s="77">
        <v>4</v>
      </c>
      <c r="D40" s="22"/>
      <c r="E40" s="22"/>
      <c r="F40" s="22"/>
      <c r="G40" s="22">
        <v>1</v>
      </c>
      <c r="H40" s="22"/>
      <c r="I40" s="22"/>
      <c r="J40" s="22"/>
      <c r="K40" s="22">
        <v>6</v>
      </c>
      <c r="L40" s="22">
        <v>5</v>
      </c>
      <c r="M40" s="22">
        <v>7</v>
      </c>
      <c r="N40" s="22">
        <v>14</v>
      </c>
      <c r="O40" s="78"/>
      <c r="P40" s="25">
        <f t="shared" si="1"/>
        <v>37</v>
      </c>
    </row>
    <row r="41" spans="1:16" s="12" customFormat="1" x14ac:dyDescent="0.25">
      <c r="A41" s="166" t="s">
        <v>217</v>
      </c>
      <c r="B41" s="167" t="s">
        <v>218</v>
      </c>
      <c r="C41" s="22">
        <v>5</v>
      </c>
      <c r="D41" s="22">
        <v>5</v>
      </c>
      <c r="E41" s="22"/>
      <c r="F41" s="22">
        <v>4</v>
      </c>
      <c r="G41" s="22">
        <v>4</v>
      </c>
      <c r="H41" s="22">
        <v>5</v>
      </c>
      <c r="I41" s="22"/>
      <c r="J41" s="22">
        <v>8</v>
      </c>
      <c r="K41" s="22">
        <v>8</v>
      </c>
      <c r="L41" s="22">
        <v>7</v>
      </c>
      <c r="M41" s="22"/>
      <c r="N41" s="22">
        <v>12</v>
      </c>
      <c r="O41" s="78"/>
      <c r="P41" s="25">
        <f t="shared" si="1"/>
        <v>58</v>
      </c>
    </row>
    <row r="42" spans="1:16" s="12" customFormat="1" x14ac:dyDescent="0.25">
      <c r="A42" s="166" t="s">
        <v>219</v>
      </c>
      <c r="B42" s="167" t="s">
        <v>220</v>
      </c>
      <c r="C42" s="77">
        <v>4</v>
      </c>
      <c r="D42" s="22"/>
      <c r="E42" s="22">
        <v>3</v>
      </c>
      <c r="F42" s="22">
        <v>4</v>
      </c>
      <c r="G42" s="22">
        <v>4</v>
      </c>
      <c r="H42" s="22"/>
      <c r="I42" s="22"/>
      <c r="J42" s="22">
        <v>5</v>
      </c>
      <c r="K42" s="22"/>
      <c r="L42" s="22">
        <v>7</v>
      </c>
      <c r="M42" s="22"/>
      <c r="N42" s="22">
        <v>9</v>
      </c>
      <c r="O42" s="78"/>
      <c r="P42" s="25">
        <f t="shared" si="1"/>
        <v>36</v>
      </c>
    </row>
    <row r="43" spans="1:16" s="12" customFormat="1" x14ac:dyDescent="0.25">
      <c r="A43" s="166" t="s">
        <v>221</v>
      </c>
      <c r="B43" s="167" t="s">
        <v>222</v>
      </c>
      <c r="C43" s="22">
        <v>5</v>
      </c>
      <c r="D43" s="22">
        <v>5</v>
      </c>
      <c r="E43" s="77">
        <v>5</v>
      </c>
      <c r="F43" s="22">
        <v>5</v>
      </c>
      <c r="G43" s="22"/>
      <c r="H43" s="22">
        <v>5</v>
      </c>
      <c r="I43" s="22"/>
      <c r="J43" s="22">
        <v>6</v>
      </c>
      <c r="K43" s="22"/>
      <c r="L43" s="22"/>
      <c r="M43" s="22">
        <v>8</v>
      </c>
      <c r="N43" s="22">
        <v>13</v>
      </c>
      <c r="O43" s="78"/>
      <c r="P43" s="25">
        <f t="shared" si="1"/>
        <v>52</v>
      </c>
    </row>
    <row r="44" spans="1:16" s="12" customFormat="1" x14ac:dyDescent="0.25">
      <c r="A44" s="166" t="s">
        <v>223</v>
      </c>
      <c r="B44" s="167" t="s">
        <v>224</v>
      </c>
      <c r="C44" s="22">
        <v>4</v>
      </c>
      <c r="D44" s="22">
        <v>5</v>
      </c>
      <c r="E44" s="77">
        <v>4</v>
      </c>
      <c r="F44" s="22"/>
      <c r="G44" s="22">
        <v>5</v>
      </c>
      <c r="H44" s="22"/>
      <c r="I44" s="22">
        <v>5</v>
      </c>
      <c r="J44" s="22">
        <v>7</v>
      </c>
      <c r="K44" s="22">
        <v>5</v>
      </c>
      <c r="L44" s="22">
        <v>7</v>
      </c>
      <c r="M44" s="22"/>
      <c r="N44" s="22">
        <v>12</v>
      </c>
      <c r="O44" s="78"/>
      <c r="P44" s="25">
        <f t="shared" si="1"/>
        <v>54</v>
      </c>
    </row>
    <row r="45" spans="1:16" s="12" customFormat="1" x14ac:dyDescent="0.25">
      <c r="A45" s="166" t="s">
        <v>229</v>
      </c>
      <c r="B45" s="167" t="s">
        <v>230</v>
      </c>
      <c r="C45" s="22">
        <v>4</v>
      </c>
      <c r="D45" s="22">
        <v>5</v>
      </c>
      <c r="E45" s="77">
        <v>5</v>
      </c>
      <c r="F45" s="22"/>
      <c r="G45" s="22">
        <v>4</v>
      </c>
      <c r="H45" s="22"/>
      <c r="I45" s="22">
        <v>5</v>
      </c>
      <c r="J45" s="22"/>
      <c r="K45" s="22">
        <v>6</v>
      </c>
      <c r="L45" s="22"/>
      <c r="M45" s="22">
        <v>7</v>
      </c>
      <c r="N45" s="22">
        <v>11</v>
      </c>
      <c r="O45" s="78"/>
      <c r="P45" s="25">
        <f t="shared" si="1"/>
        <v>47</v>
      </c>
    </row>
    <row r="46" spans="1:16" s="12" customFormat="1" x14ac:dyDescent="0.25">
      <c r="A46" s="166" t="s">
        <v>233</v>
      </c>
      <c r="B46" s="167" t="s">
        <v>234</v>
      </c>
      <c r="C46" s="77">
        <v>4</v>
      </c>
      <c r="D46" s="22">
        <v>5</v>
      </c>
      <c r="E46" s="22">
        <v>4</v>
      </c>
      <c r="F46" s="22"/>
      <c r="G46" s="22">
        <v>4</v>
      </c>
      <c r="H46" s="22">
        <v>3</v>
      </c>
      <c r="I46" s="22"/>
      <c r="J46" s="22">
        <v>7</v>
      </c>
      <c r="K46" s="22">
        <v>8</v>
      </c>
      <c r="L46" s="22">
        <v>8</v>
      </c>
      <c r="M46" s="22"/>
      <c r="N46" s="22">
        <v>13</v>
      </c>
      <c r="O46" s="78"/>
      <c r="P46" s="25">
        <f t="shared" si="1"/>
        <v>56</v>
      </c>
    </row>
    <row r="47" spans="1:16" s="12" customFormat="1" x14ac:dyDescent="0.25">
      <c r="A47" s="166" t="s">
        <v>235</v>
      </c>
      <c r="B47" s="167" t="s">
        <v>236</v>
      </c>
      <c r="C47" s="77">
        <v>4</v>
      </c>
      <c r="D47" s="22"/>
      <c r="E47" s="22">
        <v>3</v>
      </c>
      <c r="F47" s="22">
        <v>4</v>
      </c>
      <c r="G47" s="22">
        <v>4</v>
      </c>
      <c r="H47" s="22"/>
      <c r="I47" s="22"/>
      <c r="J47" s="22">
        <v>8</v>
      </c>
      <c r="K47" s="22"/>
      <c r="L47" s="22">
        <v>8</v>
      </c>
      <c r="M47" s="22">
        <v>9</v>
      </c>
      <c r="N47" s="22">
        <v>12</v>
      </c>
      <c r="O47" s="78"/>
      <c r="P47" s="25">
        <f t="shared" si="1"/>
        <v>52</v>
      </c>
    </row>
    <row r="48" spans="1:16" s="12" customFormat="1" x14ac:dyDescent="0.25">
      <c r="A48" s="166" t="s">
        <v>237</v>
      </c>
      <c r="B48" s="167" t="s">
        <v>238</v>
      </c>
      <c r="C48" s="22">
        <v>4</v>
      </c>
      <c r="D48" s="22"/>
      <c r="E48" s="77">
        <v>5</v>
      </c>
      <c r="F48" s="22"/>
      <c r="G48" s="22">
        <v>3</v>
      </c>
      <c r="H48" s="22">
        <v>4</v>
      </c>
      <c r="I48" s="22">
        <v>4</v>
      </c>
      <c r="J48" s="22"/>
      <c r="K48" s="22">
        <v>9</v>
      </c>
      <c r="L48" s="22">
        <v>8</v>
      </c>
      <c r="M48" s="22">
        <v>8</v>
      </c>
      <c r="N48" s="22">
        <v>12</v>
      </c>
      <c r="O48" s="78"/>
      <c r="P48" s="25">
        <f t="shared" si="1"/>
        <v>57</v>
      </c>
    </row>
    <row r="49" spans="1:16" s="12" customFormat="1" x14ac:dyDescent="0.25">
      <c r="A49" s="166" t="s">
        <v>239</v>
      </c>
      <c r="B49" s="167" t="s">
        <v>240</v>
      </c>
      <c r="C49" s="22">
        <v>4</v>
      </c>
      <c r="D49" s="22"/>
      <c r="E49" s="77">
        <v>5</v>
      </c>
      <c r="F49" s="22">
        <v>5</v>
      </c>
      <c r="G49" s="22">
        <v>4</v>
      </c>
      <c r="H49" s="22"/>
      <c r="I49" s="22">
        <v>5</v>
      </c>
      <c r="J49" s="22"/>
      <c r="K49" s="22">
        <v>6</v>
      </c>
      <c r="L49" s="22"/>
      <c r="M49" s="22">
        <v>7</v>
      </c>
      <c r="N49" s="22">
        <v>11</v>
      </c>
      <c r="O49" s="78"/>
      <c r="P49" s="25">
        <f t="shared" si="1"/>
        <v>47</v>
      </c>
    </row>
    <row r="50" spans="1:16" s="12" customFormat="1" x14ac:dyDescent="0.25">
      <c r="A50" s="166" t="s">
        <v>253</v>
      </c>
      <c r="B50" s="167" t="s">
        <v>254</v>
      </c>
      <c r="C50" s="22">
        <v>4</v>
      </c>
      <c r="D50" s="22">
        <v>4</v>
      </c>
      <c r="E50" s="77">
        <v>5</v>
      </c>
      <c r="F50" s="22">
        <v>3</v>
      </c>
      <c r="G50" s="22"/>
      <c r="H50" s="22"/>
      <c r="I50" s="22">
        <v>5</v>
      </c>
      <c r="J50" s="22">
        <v>7</v>
      </c>
      <c r="K50" s="22">
        <v>8</v>
      </c>
      <c r="L50" s="22">
        <v>8</v>
      </c>
      <c r="M50" s="22"/>
      <c r="N50" s="22">
        <v>13</v>
      </c>
      <c r="O50" s="78"/>
      <c r="P50" s="25">
        <f t="shared" si="1"/>
        <v>57</v>
      </c>
    </row>
    <row r="51" spans="1:16" s="12" customFormat="1" x14ac:dyDescent="0.25">
      <c r="A51" s="166" t="s">
        <v>255</v>
      </c>
      <c r="B51" s="167" t="s">
        <v>256</v>
      </c>
      <c r="C51" s="22"/>
      <c r="D51" s="22">
        <v>4</v>
      </c>
      <c r="E51" s="77">
        <v>5</v>
      </c>
      <c r="F51" s="22">
        <v>5</v>
      </c>
      <c r="G51" s="22">
        <v>4</v>
      </c>
      <c r="H51" s="22"/>
      <c r="I51" s="22">
        <v>5</v>
      </c>
      <c r="J51" s="22"/>
      <c r="K51" s="22"/>
      <c r="L51" s="22">
        <v>9</v>
      </c>
      <c r="M51" s="22">
        <v>10</v>
      </c>
      <c r="N51" s="22">
        <v>13</v>
      </c>
      <c r="O51" s="78"/>
      <c r="P51" s="25">
        <f t="shared" si="1"/>
        <v>55</v>
      </c>
    </row>
    <row r="52" spans="1:16" s="12" customFormat="1" x14ac:dyDescent="0.25">
      <c r="A52" s="166" t="s">
        <v>267</v>
      </c>
      <c r="B52" s="167" t="s">
        <v>268</v>
      </c>
      <c r="C52" s="77">
        <v>5</v>
      </c>
      <c r="D52" s="22">
        <v>5</v>
      </c>
      <c r="E52" s="22">
        <v>4</v>
      </c>
      <c r="F52" s="22"/>
      <c r="G52" s="22">
        <v>4</v>
      </c>
      <c r="H52" s="22">
        <v>3</v>
      </c>
      <c r="I52" s="22"/>
      <c r="J52" s="22"/>
      <c r="K52" s="22"/>
      <c r="L52" s="22"/>
      <c r="M52" s="22"/>
      <c r="N52" s="22"/>
      <c r="O52" s="78"/>
      <c r="P52" s="25">
        <f t="shared" si="1"/>
        <v>21</v>
      </c>
    </row>
    <row r="53" spans="1:16" s="12" customFormat="1" x14ac:dyDescent="0.25">
      <c r="A53" s="166" t="s">
        <v>269</v>
      </c>
      <c r="B53" s="167" t="s">
        <v>270</v>
      </c>
      <c r="C53" s="22">
        <v>4</v>
      </c>
      <c r="D53" s="22">
        <v>3</v>
      </c>
      <c r="E53" s="22">
        <v>2</v>
      </c>
      <c r="F53" s="22">
        <v>1</v>
      </c>
      <c r="G53" s="22">
        <v>5</v>
      </c>
      <c r="H53" s="22">
        <v>3</v>
      </c>
      <c r="I53" s="22"/>
      <c r="J53" s="22">
        <v>8</v>
      </c>
      <c r="K53" s="22"/>
      <c r="L53" s="22">
        <v>8</v>
      </c>
      <c r="M53" s="22">
        <v>9</v>
      </c>
      <c r="N53" s="22">
        <v>12</v>
      </c>
      <c r="O53" s="78"/>
      <c r="P53" s="25">
        <f t="shared" si="1"/>
        <v>55</v>
      </c>
    </row>
    <row r="54" spans="1:16" s="12" customFormat="1" x14ac:dyDescent="0.25">
      <c r="A54" s="166" t="s">
        <v>271</v>
      </c>
      <c r="B54" s="167" t="s">
        <v>272</v>
      </c>
      <c r="C54" s="77">
        <v>3</v>
      </c>
      <c r="D54" s="22"/>
      <c r="E54" s="22"/>
      <c r="F54" s="22"/>
      <c r="G54" s="22">
        <v>1</v>
      </c>
      <c r="H54" s="22"/>
      <c r="I54" s="22"/>
      <c r="J54" s="22"/>
      <c r="K54" s="22">
        <v>9</v>
      </c>
      <c r="L54" s="22">
        <v>8</v>
      </c>
      <c r="M54" s="22">
        <v>8</v>
      </c>
      <c r="N54" s="22">
        <v>12</v>
      </c>
      <c r="O54" s="78"/>
      <c r="P54" s="25">
        <f t="shared" si="1"/>
        <v>41</v>
      </c>
    </row>
    <row r="55" spans="1:16" s="12" customFormat="1" x14ac:dyDescent="0.25">
      <c r="A55" s="166" t="s">
        <v>275</v>
      </c>
      <c r="B55" s="167" t="s">
        <v>276</v>
      </c>
      <c r="C55" s="22">
        <v>5</v>
      </c>
      <c r="D55" s="22">
        <v>5</v>
      </c>
      <c r="E55" s="22"/>
      <c r="F55" s="22">
        <v>4</v>
      </c>
      <c r="G55" s="22">
        <v>4</v>
      </c>
      <c r="H55" s="22">
        <v>2</v>
      </c>
      <c r="I55" s="22"/>
      <c r="J55" s="22">
        <v>8</v>
      </c>
      <c r="K55" s="22">
        <v>8</v>
      </c>
      <c r="L55" s="22">
        <v>7</v>
      </c>
      <c r="M55" s="22"/>
      <c r="N55" s="22">
        <v>12</v>
      </c>
      <c r="O55" s="78"/>
      <c r="P55" s="25">
        <f t="shared" si="1"/>
        <v>55</v>
      </c>
    </row>
    <row r="56" spans="1:16" s="12" customFormat="1" x14ac:dyDescent="0.25">
      <c r="A56" s="166" t="s">
        <v>279</v>
      </c>
      <c r="B56" s="167" t="s">
        <v>280</v>
      </c>
      <c r="C56" s="77">
        <v>4</v>
      </c>
      <c r="D56" s="22">
        <v>5</v>
      </c>
      <c r="E56" s="22">
        <v>4</v>
      </c>
      <c r="F56" s="22"/>
      <c r="G56" s="22">
        <v>4</v>
      </c>
      <c r="H56" s="22">
        <v>5</v>
      </c>
      <c r="I56" s="22"/>
      <c r="J56" s="22">
        <v>7</v>
      </c>
      <c r="K56" s="22"/>
      <c r="L56" s="22">
        <v>5</v>
      </c>
      <c r="M56" s="22">
        <v>5</v>
      </c>
      <c r="N56" s="22">
        <v>12</v>
      </c>
      <c r="O56" s="78"/>
      <c r="P56" s="25">
        <f t="shared" si="1"/>
        <v>51</v>
      </c>
    </row>
    <row r="57" spans="1:16" s="12" customFormat="1" x14ac:dyDescent="0.25">
      <c r="A57" s="166" t="s">
        <v>281</v>
      </c>
      <c r="B57" s="167" t="s">
        <v>282</v>
      </c>
      <c r="C57" s="22">
        <v>4</v>
      </c>
      <c r="D57" s="22">
        <v>3</v>
      </c>
      <c r="E57" s="22">
        <v>2</v>
      </c>
      <c r="F57" s="22">
        <v>1</v>
      </c>
      <c r="G57" s="22">
        <v>5</v>
      </c>
      <c r="H57" s="22">
        <v>5</v>
      </c>
      <c r="I57" s="22"/>
      <c r="J57" s="22">
        <v>5</v>
      </c>
      <c r="K57" s="22">
        <v>6</v>
      </c>
      <c r="L57" s="22">
        <v>8</v>
      </c>
      <c r="M57" s="22"/>
      <c r="N57" s="22">
        <v>10</v>
      </c>
      <c r="O57" s="78"/>
      <c r="P57" s="25">
        <f t="shared" si="1"/>
        <v>49</v>
      </c>
    </row>
    <row r="58" spans="1:16" s="12" customFormat="1" x14ac:dyDescent="0.25">
      <c r="A58" s="166" t="s">
        <v>283</v>
      </c>
      <c r="B58" s="167" t="s">
        <v>284</v>
      </c>
      <c r="C58" s="77">
        <v>3</v>
      </c>
      <c r="D58" s="22"/>
      <c r="E58" s="22"/>
      <c r="F58" s="22"/>
      <c r="G58" s="22">
        <v>1</v>
      </c>
      <c r="H58" s="22"/>
      <c r="I58" s="22"/>
      <c r="J58" s="22"/>
      <c r="K58" s="22">
        <v>6</v>
      </c>
      <c r="L58" s="22">
        <v>5</v>
      </c>
      <c r="M58" s="22">
        <v>7</v>
      </c>
      <c r="N58" s="22">
        <v>14</v>
      </c>
      <c r="O58" s="78"/>
      <c r="P58" s="25">
        <f t="shared" si="1"/>
        <v>36</v>
      </c>
    </row>
    <row r="59" spans="1:16" s="12" customFormat="1" x14ac:dyDescent="0.25">
      <c r="A59" s="166" t="s">
        <v>285</v>
      </c>
      <c r="B59" s="167" t="s">
        <v>286</v>
      </c>
      <c r="C59" s="22">
        <v>5</v>
      </c>
      <c r="D59" s="22">
        <v>5</v>
      </c>
      <c r="E59" s="22"/>
      <c r="F59" s="22">
        <v>4</v>
      </c>
      <c r="G59" s="22">
        <v>4</v>
      </c>
      <c r="H59" s="22">
        <v>5</v>
      </c>
      <c r="I59" s="22"/>
      <c r="J59" s="22">
        <v>8</v>
      </c>
      <c r="K59" s="22">
        <v>8</v>
      </c>
      <c r="L59" s="22">
        <v>7</v>
      </c>
      <c r="M59" s="22"/>
      <c r="N59" s="22">
        <v>12</v>
      </c>
      <c r="O59" s="78"/>
      <c r="P59" s="25">
        <f t="shared" si="1"/>
        <v>58</v>
      </c>
    </row>
    <row r="60" spans="1:16" s="12" customFormat="1" x14ac:dyDescent="0.25">
      <c r="A60" s="166" t="s">
        <v>293</v>
      </c>
      <c r="B60" s="167" t="s">
        <v>294</v>
      </c>
      <c r="C60" s="77">
        <v>5</v>
      </c>
      <c r="D60" s="22"/>
      <c r="E60" s="22">
        <v>3</v>
      </c>
      <c r="F60" s="22">
        <v>4</v>
      </c>
      <c r="G60" s="22">
        <v>4</v>
      </c>
      <c r="H60" s="22"/>
      <c r="I60" s="22"/>
      <c r="J60" s="22">
        <v>5</v>
      </c>
      <c r="K60" s="22"/>
      <c r="L60" s="22">
        <v>7</v>
      </c>
      <c r="M60" s="22"/>
      <c r="N60" s="22">
        <v>9</v>
      </c>
      <c r="O60" s="78"/>
      <c r="P60" s="25">
        <f t="shared" si="1"/>
        <v>37</v>
      </c>
    </row>
    <row r="61" spans="1:16" s="12" customFormat="1" x14ac:dyDescent="0.25">
      <c r="A61" s="166" t="s">
        <v>301</v>
      </c>
      <c r="B61" s="167" t="s">
        <v>302</v>
      </c>
      <c r="C61" s="22">
        <v>4</v>
      </c>
      <c r="D61" s="22"/>
      <c r="E61" s="77">
        <v>4</v>
      </c>
      <c r="F61" s="22">
        <v>4</v>
      </c>
      <c r="G61" s="22">
        <v>3</v>
      </c>
      <c r="H61" s="22"/>
      <c r="I61" s="22">
        <v>4</v>
      </c>
      <c r="J61" s="22">
        <v>6</v>
      </c>
      <c r="K61" s="22"/>
      <c r="L61" s="22"/>
      <c r="M61" s="22">
        <v>8</v>
      </c>
      <c r="N61" s="22">
        <v>13</v>
      </c>
      <c r="O61" s="78"/>
      <c r="P61" s="25">
        <f t="shared" si="1"/>
        <v>46</v>
      </c>
    </row>
    <row r="62" spans="1:16" s="12" customFormat="1" x14ac:dyDescent="0.25">
      <c r="A62" s="166" t="s">
        <v>303</v>
      </c>
      <c r="B62" s="167" t="s">
        <v>304</v>
      </c>
      <c r="C62" s="22"/>
      <c r="D62" s="22"/>
      <c r="E62" s="77">
        <v>2</v>
      </c>
      <c r="F62" s="22"/>
      <c r="G62" s="22">
        <v>5</v>
      </c>
      <c r="H62" s="22"/>
      <c r="I62" s="22">
        <v>4</v>
      </c>
      <c r="J62" s="22">
        <v>7</v>
      </c>
      <c r="K62" s="22">
        <v>5</v>
      </c>
      <c r="L62" s="22">
        <v>7</v>
      </c>
      <c r="M62" s="22"/>
      <c r="N62" s="22">
        <v>12</v>
      </c>
      <c r="O62" s="78"/>
      <c r="P62" s="25">
        <f t="shared" si="1"/>
        <v>42</v>
      </c>
    </row>
    <row r="63" spans="1:16" s="12" customFormat="1" x14ac:dyDescent="0.25">
      <c r="A63" s="166" t="s">
        <v>307</v>
      </c>
      <c r="B63" s="167" t="s">
        <v>308</v>
      </c>
      <c r="C63" s="77">
        <v>4</v>
      </c>
      <c r="D63" s="22"/>
      <c r="E63" s="22"/>
      <c r="F63" s="22"/>
      <c r="G63" s="22">
        <v>1</v>
      </c>
      <c r="H63" s="22"/>
      <c r="I63" s="22"/>
      <c r="J63" s="22"/>
      <c r="K63" s="22">
        <v>6</v>
      </c>
      <c r="L63" s="22">
        <v>5</v>
      </c>
      <c r="M63" s="22">
        <v>7</v>
      </c>
      <c r="N63" s="22">
        <v>14</v>
      </c>
      <c r="O63" s="78"/>
      <c r="P63" s="25">
        <f t="shared" si="1"/>
        <v>37</v>
      </c>
    </row>
    <row r="64" spans="1:16" s="12" customFormat="1" x14ac:dyDescent="0.25">
      <c r="A64" s="166" t="s">
        <v>315</v>
      </c>
      <c r="B64" s="167" t="s">
        <v>316</v>
      </c>
      <c r="C64" s="22">
        <v>3</v>
      </c>
      <c r="D64" s="22">
        <v>5</v>
      </c>
      <c r="E64" s="22"/>
      <c r="F64" s="22">
        <v>4</v>
      </c>
      <c r="G64" s="22">
        <v>4</v>
      </c>
      <c r="H64" s="22">
        <v>2</v>
      </c>
      <c r="I64" s="22"/>
      <c r="J64" s="22">
        <v>8</v>
      </c>
      <c r="K64" s="22">
        <v>8</v>
      </c>
      <c r="L64" s="22">
        <v>7</v>
      </c>
      <c r="M64" s="22"/>
      <c r="N64" s="22">
        <v>12</v>
      </c>
      <c r="O64" s="78"/>
      <c r="P64" s="25">
        <f t="shared" si="1"/>
        <v>53</v>
      </c>
    </row>
    <row r="65" spans="1:16" s="12" customFormat="1" x14ac:dyDescent="0.25">
      <c r="A65" s="166" t="s">
        <v>321</v>
      </c>
      <c r="B65" s="167" t="s">
        <v>322</v>
      </c>
      <c r="C65" s="77">
        <v>4</v>
      </c>
      <c r="D65" s="22"/>
      <c r="E65" s="22">
        <v>3</v>
      </c>
      <c r="F65" s="22">
        <v>4</v>
      </c>
      <c r="G65" s="22">
        <v>4</v>
      </c>
      <c r="H65" s="22"/>
      <c r="I65" s="22"/>
      <c r="J65" s="22"/>
      <c r="K65" s="22">
        <v>6</v>
      </c>
      <c r="L65" s="22">
        <v>7</v>
      </c>
      <c r="M65" s="22"/>
      <c r="N65" s="22">
        <v>13</v>
      </c>
      <c r="O65" s="78"/>
      <c r="P65" s="25">
        <f t="shared" si="1"/>
        <v>41</v>
      </c>
    </row>
    <row r="66" spans="1:16" s="12" customFormat="1" x14ac:dyDescent="0.25">
      <c r="A66" s="166" t="s">
        <v>327</v>
      </c>
      <c r="B66" s="167" t="s">
        <v>328</v>
      </c>
      <c r="C66" s="77">
        <v>4</v>
      </c>
      <c r="D66" s="22">
        <v>5</v>
      </c>
      <c r="E66" s="22">
        <v>4</v>
      </c>
      <c r="F66" s="22"/>
      <c r="G66" s="22">
        <v>4</v>
      </c>
      <c r="H66" s="22">
        <v>3</v>
      </c>
      <c r="I66" s="22"/>
      <c r="J66" s="22">
        <v>7</v>
      </c>
      <c r="K66" s="22"/>
      <c r="L66" s="22">
        <v>5</v>
      </c>
      <c r="M66" s="22">
        <v>5</v>
      </c>
      <c r="N66" s="22">
        <v>12</v>
      </c>
      <c r="O66" s="78"/>
      <c r="P66" s="25">
        <f t="shared" si="1"/>
        <v>49</v>
      </c>
    </row>
    <row r="67" spans="1:16" s="12" customFormat="1" x14ac:dyDescent="0.25">
      <c r="A67" s="166" t="s">
        <v>341</v>
      </c>
      <c r="B67" s="167" t="s">
        <v>342</v>
      </c>
      <c r="C67" s="22">
        <v>5</v>
      </c>
      <c r="D67" s="22">
        <v>3</v>
      </c>
      <c r="E67" s="22">
        <v>2</v>
      </c>
      <c r="F67" s="22">
        <v>1</v>
      </c>
      <c r="G67" s="22">
        <v>5</v>
      </c>
      <c r="H67" s="22">
        <v>3</v>
      </c>
      <c r="I67" s="22"/>
      <c r="J67" s="22">
        <v>5</v>
      </c>
      <c r="K67" s="22">
        <v>6</v>
      </c>
      <c r="L67" s="22">
        <v>8</v>
      </c>
      <c r="M67" s="22"/>
      <c r="N67" s="22">
        <v>10</v>
      </c>
      <c r="O67" s="78"/>
      <c r="P67" s="25">
        <f t="shared" si="1"/>
        <v>48</v>
      </c>
    </row>
    <row r="68" spans="1:16" s="12" customFormat="1" x14ac:dyDescent="0.25">
      <c r="A68" s="166" t="s">
        <v>353</v>
      </c>
      <c r="B68" s="167" t="s">
        <v>354</v>
      </c>
      <c r="C68" s="77">
        <v>3</v>
      </c>
      <c r="D68" s="22"/>
      <c r="E68" s="22"/>
      <c r="F68" s="22"/>
      <c r="G68" s="22">
        <v>1</v>
      </c>
      <c r="H68" s="22"/>
      <c r="I68" s="22"/>
      <c r="J68" s="22"/>
      <c r="K68" s="22">
        <v>6</v>
      </c>
      <c r="L68" s="22">
        <v>5</v>
      </c>
      <c r="M68" s="22">
        <v>7</v>
      </c>
      <c r="N68" s="22">
        <v>14</v>
      </c>
      <c r="O68" s="78"/>
      <c r="P68" s="25">
        <f t="shared" si="1"/>
        <v>36</v>
      </c>
    </row>
    <row r="69" spans="1:16" s="12" customFormat="1" x14ac:dyDescent="0.25">
      <c r="A69" s="166" t="s">
        <v>355</v>
      </c>
      <c r="B69" s="167" t="s">
        <v>356</v>
      </c>
      <c r="C69" s="22">
        <v>4</v>
      </c>
      <c r="D69" s="22">
        <v>5</v>
      </c>
      <c r="E69" s="22"/>
      <c r="F69" s="22">
        <v>4</v>
      </c>
      <c r="G69" s="22">
        <v>4</v>
      </c>
      <c r="H69" s="22">
        <v>2</v>
      </c>
      <c r="I69" s="22"/>
      <c r="J69" s="22">
        <v>8</v>
      </c>
      <c r="K69" s="22">
        <v>8</v>
      </c>
      <c r="L69" s="22">
        <v>7</v>
      </c>
      <c r="M69" s="22"/>
      <c r="N69" s="22">
        <v>12</v>
      </c>
      <c r="O69" s="78"/>
      <c r="P69" s="25">
        <f t="shared" si="1"/>
        <v>54</v>
      </c>
    </row>
    <row r="70" spans="1:16" s="12" customFormat="1" x14ac:dyDescent="0.25">
      <c r="A70" s="166" t="s">
        <v>359</v>
      </c>
      <c r="B70" s="167" t="s">
        <v>360</v>
      </c>
      <c r="C70" s="77">
        <v>4</v>
      </c>
      <c r="D70" s="22"/>
      <c r="E70" s="22">
        <v>3</v>
      </c>
      <c r="F70" s="22">
        <v>4</v>
      </c>
      <c r="G70" s="22">
        <v>4</v>
      </c>
      <c r="H70" s="22"/>
      <c r="I70" s="22"/>
      <c r="J70" s="22"/>
      <c r="K70" s="22">
        <v>6</v>
      </c>
      <c r="L70" s="22">
        <v>7</v>
      </c>
      <c r="M70" s="22"/>
      <c r="N70" s="22">
        <v>13</v>
      </c>
      <c r="O70" s="78"/>
      <c r="P70" s="25">
        <f t="shared" si="1"/>
        <v>41</v>
      </c>
    </row>
    <row r="71" spans="1:16" s="12" customFormat="1" x14ac:dyDescent="0.25">
      <c r="A71" s="166" t="s">
        <v>361</v>
      </c>
      <c r="B71" s="167" t="s">
        <v>362</v>
      </c>
      <c r="C71" s="77">
        <v>3</v>
      </c>
      <c r="D71" s="22">
        <v>5</v>
      </c>
      <c r="E71" s="22">
        <v>4</v>
      </c>
      <c r="F71" s="22"/>
      <c r="G71" s="22">
        <v>4</v>
      </c>
      <c r="H71" s="22">
        <v>5</v>
      </c>
      <c r="I71" s="22"/>
      <c r="J71" s="22">
        <v>7</v>
      </c>
      <c r="K71" s="22"/>
      <c r="L71" s="22">
        <v>5</v>
      </c>
      <c r="M71" s="22">
        <v>5</v>
      </c>
      <c r="N71" s="22">
        <v>12</v>
      </c>
      <c r="O71" s="78"/>
      <c r="P71" s="25">
        <f t="shared" si="1"/>
        <v>50</v>
      </c>
    </row>
    <row r="72" spans="1:16" s="12" customFormat="1" x14ac:dyDescent="0.25">
      <c r="A72" s="166" t="s">
        <v>365</v>
      </c>
      <c r="B72" s="167" t="s">
        <v>366</v>
      </c>
      <c r="C72" s="22">
        <v>2</v>
      </c>
      <c r="D72" s="22">
        <v>3</v>
      </c>
      <c r="E72" s="22">
        <v>2</v>
      </c>
      <c r="F72" s="22">
        <v>1</v>
      </c>
      <c r="G72" s="22">
        <v>5</v>
      </c>
      <c r="H72" s="22">
        <v>3</v>
      </c>
      <c r="I72" s="22"/>
      <c r="J72" s="22">
        <v>5</v>
      </c>
      <c r="K72" s="22">
        <v>6</v>
      </c>
      <c r="L72" s="22">
        <v>8</v>
      </c>
      <c r="M72" s="22"/>
      <c r="N72" s="22">
        <v>10</v>
      </c>
      <c r="O72" s="78"/>
      <c r="P72" s="25">
        <f t="shared" si="1"/>
        <v>45</v>
      </c>
    </row>
    <row r="73" spans="1:16" s="12" customFormat="1" x14ac:dyDescent="0.25">
      <c r="A73" s="166" t="s">
        <v>367</v>
      </c>
      <c r="B73" s="167" t="s">
        <v>368</v>
      </c>
      <c r="C73" s="77">
        <v>4</v>
      </c>
      <c r="D73" s="22"/>
      <c r="E73" s="22"/>
      <c r="F73" s="22"/>
      <c r="G73" s="22">
        <v>1</v>
      </c>
      <c r="H73" s="22"/>
      <c r="I73" s="22"/>
      <c r="J73" s="22"/>
      <c r="K73" s="22">
        <v>6</v>
      </c>
      <c r="L73" s="22">
        <v>5</v>
      </c>
      <c r="M73" s="22">
        <v>7</v>
      </c>
      <c r="N73" s="22">
        <v>14</v>
      </c>
      <c r="O73" s="78"/>
      <c r="P73" s="25">
        <f t="shared" si="1"/>
        <v>37</v>
      </c>
    </row>
    <row r="74" spans="1:16" s="12" customFormat="1" x14ac:dyDescent="0.25">
      <c r="A74" s="166" t="s">
        <v>371</v>
      </c>
      <c r="B74" s="167" t="s">
        <v>372</v>
      </c>
      <c r="C74" s="22">
        <v>5</v>
      </c>
      <c r="D74" s="22">
        <v>5</v>
      </c>
      <c r="E74" s="22"/>
      <c r="F74" s="22">
        <v>4</v>
      </c>
      <c r="G74" s="22">
        <v>4</v>
      </c>
      <c r="H74" s="22">
        <v>5</v>
      </c>
      <c r="I74" s="22"/>
      <c r="J74" s="22">
        <v>8</v>
      </c>
      <c r="K74" s="22">
        <v>8</v>
      </c>
      <c r="L74" s="22">
        <v>7</v>
      </c>
      <c r="M74" s="22"/>
      <c r="N74" s="22">
        <v>12</v>
      </c>
      <c r="O74" s="78"/>
      <c r="P74" s="25">
        <f t="shared" si="1"/>
        <v>58</v>
      </c>
    </row>
    <row r="75" spans="1:16" s="12" customFormat="1" x14ac:dyDescent="0.25">
      <c r="A75" s="166" t="s">
        <v>373</v>
      </c>
      <c r="B75" s="167" t="s">
        <v>374</v>
      </c>
      <c r="C75" s="77">
        <v>4</v>
      </c>
      <c r="D75" s="22"/>
      <c r="E75" s="22">
        <v>3</v>
      </c>
      <c r="F75" s="22">
        <v>4</v>
      </c>
      <c r="G75" s="22">
        <v>4</v>
      </c>
      <c r="H75" s="22"/>
      <c r="I75" s="22"/>
      <c r="J75" s="22">
        <v>5</v>
      </c>
      <c r="K75" s="22"/>
      <c r="L75" s="22">
        <v>7</v>
      </c>
      <c r="M75" s="22"/>
      <c r="N75" s="22">
        <v>9</v>
      </c>
      <c r="O75" s="78"/>
      <c r="P75" s="25">
        <f t="shared" si="1"/>
        <v>36</v>
      </c>
    </row>
    <row r="76" spans="1:16" s="12" customFormat="1" x14ac:dyDescent="0.25">
      <c r="A76" s="166" t="s">
        <v>377</v>
      </c>
      <c r="B76" s="167" t="s">
        <v>378</v>
      </c>
      <c r="C76" s="22">
        <v>5</v>
      </c>
      <c r="D76" s="22">
        <v>5</v>
      </c>
      <c r="E76" s="77">
        <v>5</v>
      </c>
      <c r="F76" s="22">
        <v>5</v>
      </c>
      <c r="G76" s="22"/>
      <c r="H76" s="22">
        <v>5</v>
      </c>
      <c r="I76" s="22"/>
      <c r="J76" s="22">
        <v>6</v>
      </c>
      <c r="K76" s="22"/>
      <c r="L76" s="22"/>
      <c r="M76" s="22">
        <v>8</v>
      </c>
      <c r="N76" s="22">
        <v>13</v>
      </c>
      <c r="O76" s="78"/>
      <c r="P76" s="25">
        <f t="shared" si="1"/>
        <v>52</v>
      </c>
    </row>
    <row r="77" spans="1:16" s="12" customFormat="1" x14ac:dyDescent="0.25">
      <c r="A77" s="166" t="s">
        <v>381</v>
      </c>
      <c r="B77" s="167" t="s">
        <v>382</v>
      </c>
      <c r="C77" s="22">
        <v>4</v>
      </c>
      <c r="D77" s="22">
        <v>5</v>
      </c>
      <c r="E77" s="77">
        <v>4</v>
      </c>
      <c r="F77" s="22"/>
      <c r="G77" s="22">
        <v>5</v>
      </c>
      <c r="H77" s="22"/>
      <c r="I77" s="22">
        <v>5</v>
      </c>
      <c r="J77" s="22">
        <v>7</v>
      </c>
      <c r="K77" s="22">
        <v>5</v>
      </c>
      <c r="L77" s="22">
        <v>7</v>
      </c>
      <c r="M77" s="22"/>
      <c r="N77" s="22">
        <v>12</v>
      </c>
      <c r="O77" s="78"/>
      <c r="P77" s="25">
        <f t="shared" si="1"/>
        <v>54</v>
      </c>
    </row>
    <row r="78" spans="1:16" s="12" customFormat="1" x14ac:dyDescent="0.25">
      <c r="A78" s="166" t="s">
        <v>393</v>
      </c>
      <c r="B78" s="167" t="s">
        <v>394</v>
      </c>
      <c r="C78" s="22">
        <v>4</v>
      </c>
      <c r="D78" s="22">
        <v>5</v>
      </c>
      <c r="E78" s="77">
        <v>5</v>
      </c>
      <c r="F78" s="22"/>
      <c r="G78" s="22">
        <v>4</v>
      </c>
      <c r="H78" s="22"/>
      <c r="I78" s="22">
        <v>5</v>
      </c>
      <c r="J78" s="22"/>
      <c r="K78" s="22">
        <v>6</v>
      </c>
      <c r="L78" s="22"/>
      <c r="M78" s="22">
        <v>7</v>
      </c>
      <c r="N78" s="22">
        <v>11</v>
      </c>
      <c r="O78" s="78"/>
      <c r="P78" s="25">
        <f t="shared" si="1"/>
        <v>47</v>
      </c>
    </row>
    <row r="79" spans="1:16" s="12" customFormat="1" x14ac:dyDescent="0.25">
      <c r="A79" s="166" t="s">
        <v>399</v>
      </c>
      <c r="B79" s="167" t="s">
        <v>400</v>
      </c>
      <c r="C79" s="77">
        <v>4</v>
      </c>
      <c r="D79" s="22">
        <v>5</v>
      </c>
      <c r="E79" s="22">
        <v>4</v>
      </c>
      <c r="F79" s="22"/>
      <c r="G79" s="22">
        <v>4</v>
      </c>
      <c r="H79" s="22">
        <v>3</v>
      </c>
      <c r="I79" s="22"/>
      <c r="J79" s="22">
        <v>7</v>
      </c>
      <c r="K79" s="22">
        <v>8</v>
      </c>
      <c r="L79" s="22">
        <v>8</v>
      </c>
      <c r="M79" s="22"/>
      <c r="N79" s="22">
        <v>13</v>
      </c>
      <c r="O79" s="78"/>
      <c r="P79" s="25">
        <f t="shared" si="1"/>
        <v>56</v>
      </c>
    </row>
    <row r="80" spans="1:16" s="12" customFormat="1" x14ac:dyDescent="0.25">
      <c r="A80" s="166" t="s">
        <v>403</v>
      </c>
      <c r="B80" s="167" t="s">
        <v>404</v>
      </c>
      <c r="C80" s="22">
        <v>4</v>
      </c>
      <c r="D80" s="22">
        <v>5</v>
      </c>
      <c r="E80" s="77">
        <v>4</v>
      </c>
      <c r="F80" s="22"/>
      <c r="G80" s="22">
        <v>5</v>
      </c>
      <c r="H80" s="22"/>
      <c r="I80" s="22">
        <v>5</v>
      </c>
      <c r="J80" s="22">
        <v>7</v>
      </c>
      <c r="K80" s="22">
        <v>5</v>
      </c>
      <c r="L80" s="22">
        <v>7</v>
      </c>
      <c r="M80" s="22"/>
      <c r="N80" s="22">
        <v>12</v>
      </c>
      <c r="O80" s="78"/>
      <c r="P80" s="25">
        <f t="shared" ref="P80:P87" si="2">SUM(C80:N80)</f>
        <v>54</v>
      </c>
    </row>
    <row r="81" spans="1:16" s="12" customFormat="1" x14ac:dyDescent="0.25">
      <c r="A81" s="166" t="s">
        <v>405</v>
      </c>
      <c r="B81" s="167" t="s">
        <v>406</v>
      </c>
      <c r="C81" s="77">
        <v>4</v>
      </c>
      <c r="D81" s="22">
        <v>5</v>
      </c>
      <c r="E81" s="22">
        <v>4</v>
      </c>
      <c r="F81" s="22"/>
      <c r="G81" s="22">
        <v>4</v>
      </c>
      <c r="H81" s="22">
        <v>3</v>
      </c>
      <c r="I81" s="22"/>
      <c r="J81" s="22">
        <v>6</v>
      </c>
      <c r="K81" s="22"/>
      <c r="L81" s="22"/>
      <c r="M81" s="22">
        <v>8</v>
      </c>
      <c r="N81" s="22">
        <v>13</v>
      </c>
      <c r="O81" s="78"/>
      <c r="P81" s="25">
        <f t="shared" si="2"/>
        <v>47</v>
      </c>
    </row>
    <row r="82" spans="1:16" s="12" customFormat="1" x14ac:dyDescent="0.25">
      <c r="A82" s="166" t="s">
        <v>407</v>
      </c>
      <c r="B82" s="167" t="s">
        <v>408</v>
      </c>
      <c r="C82" s="22">
        <v>4</v>
      </c>
      <c r="D82" s="22">
        <v>3</v>
      </c>
      <c r="E82" s="22">
        <v>2</v>
      </c>
      <c r="F82" s="22">
        <v>1</v>
      </c>
      <c r="G82" s="22">
        <v>5</v>
      </c>
      <c r="H82" s="22">
        <v>5</v>
      </c>
      <c r="I82" s="22"/>
      <c r="J82" s="22">
        <v>5</v>
      </c>
      <c r="K82" s="22">
        <v>6</v>
      </c>
      <c r="L82" s="22">
        <v>8</v>
      </c>
      <c r="M82" s="22"/>
      <c r="N82" s="22">
        <v>10</v>
      </c>
      <c r="O82" s="78"/>
      <c r="P82" s="25">
        <f t="shared" si="2"/>
        <v>49</v>
      </c>
    </row>
    <row r="83" spans="1:16" s="12" customFormat="1" x14ac:dyDescent="0.25">
      <c r="A83" s="166" t="s">
        <v>409</v>
      </c>
      <c r="B83" s="167" t="s">
        <v>410</v>
      </c>
      <c r="C83" s="77">
        <v>3</v>
      </c>
      <c r="D83" s="22"/>
      <c r="E83" s="22"/>
      <c r="F83" s="22"/>
      <c r="G83" s="22">
        <v>1</v>
      </c>
      <c r="H83" s="22"/>
      <c r="I83" s="22"/>
      <c r="J83" s="22"/>
      <c r="K83" s="22">
        <v>6</v>
      </c>
      <c r="L83" s="22">
        <v>5</v>
      </c>
      <c r="M83" s="22">
        <v>7</v>
      </c>
      <c r="N83" s="22">
        <v>14</v>
      </c>
      <c r="O83" s="78"/>
      <c r="P83" s="25">
        <f t="shared" si="2"/>
        <v>36</v>
      </c>
    </row>
    <row r="84" spans="1:16" s="12" customFormat="1" x14ac:dyDescent="0.25">
      <c r="A84" s="166" t="s">
        <v>411</v>
      </c>
      <c r="B84" s="167" t="s">
        <v>412</v>
      </c>
      <c r="C84" s="22">
        <v>5</v>
      </c>
      <c r="D84" s="22">
        <v>5</v>
      </c>
      <c r="E84" s="22"/>
      <c r="F84" s="22">
        <v>4</v>
      </c>
      <c r="G84" s="22">
        <v>4</v>
      </c>
      <c r="H84" s="22">
        <v>2</v>
      </c>
      <c r="I84" s="22"/>
      <c r="J84" s="22">
        <v>8</v>
      </c>
      <c r="K84" s="22">
        <v>8</v>
      </c>
      <c r="L84" s="22">
        <v>7</v>
      </c>
      <c r="M84" s="22"/>
      <c r="N84" s="22">
        <v>12</v>
      </c>
      <c r="O84" s="78"/>
      <c r="P84" s="25">
        <f t="shared" si="2"/>
        <v>55</v>
      </c>
    </row>
    <row r="85" spans="1:16" s="12" customFormat="1" x14ac:dyDescent="0.25">
      <c r="A85" s="166" t="s">
        <v>419</v>
      </c>
      <c r="B85" s="167" t="s">
        <v>420</v>
      </c>
      <c r="C85" s="77">
        <v>5</v>
      </c>
      <c r="D85" s="22"/>
      <c r="E85" s="22">
        <v>3</v>
      </c>
      <c r="F85" s="22">
        <v>4</v>
      </c>
      <c r="G85" s="22">
        <v>4</v>
      </c>
      <c r="H85" s="22"/>
      <c r="I85" s="22"/>
      <c r="J85" s="22"/>
      <c r="K85" s="22">
        <v>6</v>
      </c>
      <c r="L85" s="22">
        <v>7</v>
      </c>
      <c r="M85" s="22"/>
      <c r="N85" s="22">
        <v>13</v>
      </c>
      <c r="O85" s="78"/>
      <c r="P85" s="25">
        <f t="shared" si="2"/>
        <v>42</v>
      </c>
    </row>
    <row r="86" spans="1:16" s="12" customFormat="1" x14ac:dyDescent="0.25">
      <c r="A86" s="166" t="s">
        <v>429</v>
      </c>
      <c r="B86" s="167" t="s">
        <v>430</v>
      </c>
      <c r="C86" s="77">
        <v>4</v>
      </c>
      <c r="D86" s="22">
        <v>5</v>
      </c>
      <c r="E86" s="22">
        <v>4</v>
      </c>
      <c r="F86" s="22"/>
      <c r="G86" s="22">
        <v>4</v>
      </c>
      <c r="H86" s="22">
        <v>3</v>
      </c>
      <c r="I86" s="22"/>
      <c r="J86" s="22">
        <v>7</v>
      </c>
      <c r="K86" s="22"/>
      <c r="L86" s="22">
        <v>5</v>
      </c>
      <c r="M86" s="22">
        <v>5</v>
      </c>
      <c r="N86" s="22">
        <v>12</v>
      </c>
      <c r="O86" s="78"/>
      <c r="P86" s="25">
        <f t="shared" si="2"/>
        <v>49</v>
      </c>
    </row>
    <row r="87" spans="1:16" s="12" customFormat="1" x14ac:dyDescent="0.25">
      <c r="A87" s="166" t="s">
        <v>433</v>
      </c>
      <c r="B87" s="167" t="s">
        <v>434</v>
      </c>
      <c r="C87" s="22">
        <v>4</v>
      </c>
      <c r="D87" s="22">
        <v>3</v>
      </c>
      <c r="E87" s="22">
        <v>2</v>
      </c>
      <c r="F87" s="22">
        <v>1</v>
      </c>
      <c r="G87" s="22">
        <v>5</v>
      </c>
      <c r="H87" s="22">
        <v>3</v>
      </c>
      <c r="I87" s="22"/>
      <c r="J87" s="22">
        <v>5</v>
      </c>
      <c r="K87" s="22">
        <v>6</v>
      </c>
      <c r="L87" s="22">
        <v>8</v>
      </c>
      <c r="M87" s="22"/>
      <c r="N87" s="22">
        <v>10</v>
      </c>
      <c r="O87" s="78"/>
      <c r="P87" s="25">
        <f t="shared" si="2"/>
        <v>47</v>
      </c>
    </row>
    <row r="88" spans="1:16" s="12" customFormat="1" ht="15.75" x14ac:dyDescent="0.25">
      <c r="A88" s="188" t="s">
        <v>47</v>
      </c>
      <c r="B88" s="189"/>
      <c r="C88" s="85">
        <f t="shared" ref="C88:N88" si="3">COUNTA(C15:C87)</f>
        <v>69</v>
      </c>
      <c r="D88" s="50">
        <f t="shared" si="3"/>
        <v>44</v>
      </c>
      <c r="E88" s="50">
        <f t="shared" si="3"/>
        <v>51</v>
      </c>
      <c r="F88" s="50">
        <f t="shared" si="3"/>
        <v>41</v>
      </c>
      <c r="G88" s="50">
        <f t="shared" si="3"/>
        <v>69</v>
      </c>
      <c r="H88" s="50">
        <f t="shared" si="3"/>
        <v>37</v>
      </c>
      <c r="I88" s="50">
        <f t="shared" si="3"/>
        <v>17</v>
      </c>
      <c r="J88" s="50">
        <f t="shared" si="3"/>
        <v>47</v>
      </c>
      <c r="K88" s="50">
        <f t="shared" si="3"/>
        <v>50</v>
      </c>
      <c r="L88" s="50">
        <f t="shared" si="3"/>
        <v>62</v>
      </c>
      <c r="M88" s="50">
        <f t="shared" si="3"/>
        <v>34</v>
      </c>
      <c r="N88" s="50">
        <f t="shared" si="3"/>
        <v>71</v>
      </c>
      <c r="O88" s="26">
        <f>COUNT(O15:O87)</f>
        <v>0</v>
      </c>
      <c r="P88" s="58"/>
    </row>
    <row r="89" spans="1:16" s="12" customFormat="1" ht="15.75" x14ac:dyDescent="0.25">
      <c r="A89" s="180" t="s">
        <v>4</v>
      </c>
      <c r="B89" s="181"/>
      <c r="C89" s="161">
        <f t="shared" ref="C89:O89" si="4">COUNTIF(C15:C87,"&gt;"&amp;C14)</f>
        <v>56</v>
      </c>
      <c r="D89" s="164">
        <f t="shared" si="4"/>
        <v>34</v>
      </c>
      <c r="E89" s="164">
        <f t="shared" si="4"/>
        <v>29</v>
      </c>
      <c r="F89" s="164">
        <f t="shared" si="4"/>
        <v>29</v>
      </c>
      <c r="G89" s="164">
        <f t="shared" si="4"/>
        <v>54</v>
      </c>
      <c r="H89" s="164">
        <f t="shared" si="4"/>
        <v>15</v>
      </c>
      <c r="I89" s="164">
        <f t="shared" si="4"/>
        <v>17</v>
      </c>
      <c r="J89" s="164">
        <f t="shared" si="4"/>
        <v>30</v>
      </c>
      <c r="K89" s="164">
        <f t="shared" si="4"/>
        <v>19</v>
      </c>
      <c r="L89" s="164">
        <f t="shared" si="4"/>
        <v>46</v>
      </c>
      <c r="M89" s="164">
        <f t="shared" si="4"/>
        <v>27</v>
      </c>
      <c r="N89" s="164">
        <f t="shared" si="4"/>
        <v>67</v>
      </c>
      <c r="O89" s="26">
        <f t="shared" si="4"/>
        <v>0</v>
      </c>
      <c r="P89" s="58"/>
    </row>
    <row r="90" spans="1:16" s="12" customFormat="1" ht="15.75" x14ac:dyDescent="0.25">
      <c r="A90" s="180" t="s">
        <v>52</v>
      </c>
      <c r="B90" s="181"/>
      <c r="C90" s="161">
        <f t="shared" ref="C90:N90" si="5">ROUND(C89*100/C88,0)</f>
        <v>81</v>
      </c>
      <c r="D90" s="161">
        <f t="shared" si="5"/>
        <v>77</v>
      </c>
      <c r="E90" s="164">
        <f t="shared" si="5"/>
        <v>57</v>
      </c>
      <c r="F90" s="164">
        <f t="shared" si="5"/>
        <v>71</v>
      </c>
      <c r="G90" s="164">
        <f t="shared" si="5"/>
        <v>78</v>
      </c>
      <c r="H90" s="164">
        <f t="shared" si="5"/>
        <v>41</v>
      </c>
      <c r="I90" s="164">
        <f t="shared" si="5"/>
        <v>100</v>
      </c>
      <c r="J90" s="164">
        <f t="shared" si="5"/>
        <v>64</v>
      </c>
      <c r="K90" s="164">
        <f t="shared" si="5"/>
        <v>38</v>
      </c>
      <c r="L90" s="164">
        <f t="shared" si="5"/>
        <v>74</v>
      </c>
      <c r="M90" s="164">
        <f t="shared" si="5"/>
        <v>79</v>
      </c>
      <c r="N90" s="164">
        <f t="shared" si="5"/>
        <v>94</v>
      </c>
      <c r="O90" s="26" t="e">
        <f>ROUND(O89*100/O88,0)</f>
        <v>#DIV/0!</v>
      </c>
      <c r="P90" s="58"/>
    </row>
    <row r="91" spans="1:16" s="12" customFormat="1" x14ac:dyDescent="0.25">
      <c r="A91" s="184" t="s">
        <v>14</v>
      </c>
      <c r="B91" s="185"/>
      <c r="C91" s="161" t="str">
        <f>IF(C90&gt;=80,"3",IF(C90&gt;=70,"2",IF(C90&gt;=60,"1","-")))</f>
        <v>3</v>
      </c>
      <c r="D91" s="164" t="str">
        <f t="shared" ref="D91:O91" si="6">IF(D90&gt;=80,"3",IF(D90&gt;=70,"2",IF(D90&gt;=60,"1","-")))</f>
        <v>2</v>
      </c>
      <c r="E91" s="164" t="str">
        <f t="shared" si="6"/>
        <v>-</v>
      </c>
      <c r="F91" s="164" t="str">
        <f t="shared" si="6"/>
        <v>2</v>
      </c>
      <c r="G91" s="164" t="str">
        <f t="shared" si="6"/>
        <v>2</v>
      </c>
      <c r="H91" s="164" t="str">
        <f t="shared" si="6"/>
        <v>-</v>
      </c>
      <c r="I91" s="164" t="str">
        <f t="shared" si="6"/>
        <v>3</v>
      </c>
      <c r="J91" s="164" t="str">
        <f t="shared" si="6"/>
        <v>1</v>
      </c>
      <c r="K91" s="164" t="str">
        <f t="shared" si="6"/>
        <v>-</v>
      </c>
      <c r="L91" s="164" t="str">
        <f t="shared" si="6"/>
        <v>2</v>
      </c>
      <c r="M91" s="164" t="str">
        <f t="shared" si="6"/>
        <v>2</v>
      </c>
      <c r="N91" s="164" t="str">
        <f t="shared" si="6"/>
        <v>3</v>
      </c>
      <c r="O91" s="26" t="e">
        <f t="shared" si="6"/>
        <v>#DIV/0!</v>
      </c>
      <c r="P91" s="58"/>
    </row>
    <row r="92" spans="1:16" s="12" customFormat="1" x14ac:dyDescent="0.25">
      <c r="B92" s="8"/>
      <c r="C92" s="9"/>
      <c r="D92" s="9"/>
      <c r="E92" s="10"/>
      <c r="F92" s="11"/>
      <c r="G92" s="11"/>
      <c r="H92" s="11"/>
      <c r="I92" s="11"/>
      <c r="J92" s="11"/>
      <c r="K92" s="11"/>
      <c r="L92" s="11"/>
      <c r="M92" s="11"/>
      <c r="N92" s="11"/>
      <c r="P92" s="9"/>
    </row>
    <row r="93" spans="1:16" s="12" customFormat="1" ht="18.75" x14ac:dyDescent="0.3">
      <c r="B93" s="8"/>
      <c r="C93" s="9"/>
      <c r="D93" s="9"/>
      <c r="E93" s="10"/>
      <c r="F93" s="58"/>
      <c r="G93" s="57"/>
      <c r="H93" s="59" t="s">
        <v>15</v>
      </c>
      <c r="I93" s="59"/>
      <c r="J93" s="13" t="s">
        <v>18</v>
      </c>
      <c r="K93" s="13"/>
      <c r="L93" s="14"/>
      <c r="M93" s="14"/>
      <c r="N93" s="15"/>
      <c r="P93" s="9"/>
    </row>
    <row r="94" spans="1:16" s="12" customFormat="1" ht="20.25" x14ac:dyDescent="0.3">
      <c r="B94" s="8"/>
      <c r="C94" s="16"/>
      <c r="D94" s="17"/>
      <c r="E94" s="11"/>
      <c r="F94" s="165" t="s">
        <v>16</v>
      </c>
      <c r="G94" s="57"/>
      <c r="H94" s="18" t="s">
        <v>35</v>
      </c>
      <c r="I94" s="18" t="s">
        <v>14</v>
      </c>
      <c r="J94" s="18" t="s">
        <v>35</v>
      </c>
      <c r="K94" s="18" t="s">
        <v>14</v>
      </c>
      <c r="L94" s="19"/>
      <c r="M94" s="19"/>
      <c r="N94" s="16"/>
      <c r="P94" s="9"/>
    </row>
    <row r="95" spans="1:16" s="12" customFormat="1" ht="20.25" x14ac:dyDescent="0.3">
      <c r="B95" s="8"/>
      <c r="C95" s="16"/>
      <c r="D95" s="16"/>
      <c r="E95" s="11"/>
      <c r="F95" s="165" t="s">
        <v>31</v>
      </c>
      <c r="G95" s="57"/>
      <c r="H95" s="21">
        <f>AVERAGE(M90)</f>
        <v>79</v>
      </c>
      <c r="I95" s="164" t="str">
        <f>IF(H95&gt;=80,"3",IF(H95&gt;=70,"2",IF(H95&gt;=60,"1",IF(H95&lt;59,"-"))))</f>
        <v>2</v>
      </c>
      <c r="J95" s="164" t="e">
        <f>(H95*0.3)+($O$90*0.7)</f>
        <v>#DIV/0!</v>
      </c>
      <c r="K95" s="164" t="e">
        <f>IF(J95&gt;=80,"3",IF(J95&gt;=70,"2",IF(J95&gt;=60,"1",IF(J95&lt;59,"-"))))</f>
        <v>#DIV/0!</v>
      </c>
      <c r="L95" s="20"/>
      <c r="M95" s="20"/>
      <c r="N95" s="16"/>
      <c r="P95" s="9"/>
    </row>
    <row r="96" spans="1:16" s="12" customFormat="1" ht="20.25" x14ac:dyDescent="0.3">
      <c r="B96" s="8"/>
      <c r="C96" s="9"/>
      <c r="D96" s="9"/>
      <c r="E96" s="10"/>
      <c r="F96" s="165" t="s">
        <v>32</v>
      </c>
      <c r="G96" s="57"/>
      <c r="H96" s="21">
        <f>AVERAGE(D90,J90,K90)</f>
        <v>59.666666666666664</v>
      </c>
      <c r="I96" s="164" t="b">
        <f t="shared" ref="I96:I99" si="7">IF(H96&gt;=80,"3",IF(H96&gt;=70,"2",IF(H96&gt;=60,"1",IF(H96&lt;59,"-"))))</f>
        <v>0</v>
      </c>
      <c r="J96" s="164" t="e">
        <f t="shared" ref="J96:J99" si="8">(H96*0.3)+($O$90*0.7)</f>
        <v>#DIV/0!</v>
      </c>
      <c r="K96" s="164" t="e">
        <f>IF(J96&gt;=80,"3",IF(J96&gt;=70,"2",IF(J96&gt;=60,"1",IF(J96&lt;59,"-"))))</f>
        <v>#DIV/0!</v>
      </c>
      <c r="L96" s="20"/>
      <c r="M96" s="20"/>
      <c r="N96" s="16"/>
      <c r="P96" s="9"/>
    </row>
    <row r="97" spans="1:16" s="12" customFormat="1" ht="20.25" x14ac:dyDescent="0.3">
      <c r="B97" s="8"/>
      <c r="C97" s="9"/>
      <c r="D97" s="9"/>
      <c r="E97" s="10"/>
      <c r="F97" s="165" t="s">
        <v>33</v>
      </c>
      <c r="G97" s="57"/>
      <c r="H97" s="21">
        <f>AVERAGE(F90,I90)</f>
        <v>85.5</v>
      </c>
      <c r="I97" s="164" t="str">
        <f t="shared" si="7"/>
        <v>3</v>
      </c>
      <c r="J97" s="164" t="e">
        <f t="shared" si="8"/>
        <v>#DIV/0!</v>
      </c>
      <c r="K97" s="164" t="e">
        <f>IF(J97&gt;=80,"3",IF(J97&gt;=70,"2",IF(J97&gt;=60,"1",IF(J97&lt;59,"-"))))</f>
        <v>#DIV/0!</v>
      </c>
      <c r="L97" s="20"/>
      <c r="M97" s="20"/>
      <c r="N97" s="16"/>
      <c r="P97" s="9"/>
    </row>
    <row r="98" spans="1:16" s="12" customFormat="1" ht="20.25" x14ac:dyDescent="0.3">
      <c r="B98" s="8"/>
      <c r="C98" s="9"/>
      <c r="D98" s="9"/>
      <c r="E98" s="10"/>
      <c r="F98" s="165" t="s">
        <v>34</v>
      </c>
      <c r="G98" s="57"/>
      <c r="H98" s="21">
        <f>AVERAGE(H90)</f>
        <v>41</v>
      </c>
      <c r="I98" s="164" t="str">
        <f t="shared" si="7"/>
        <v>-</v>
      </c>
      <c r="J98" s="164" t="e">
        <f t="shared" si="8"/>
        <v>#DIV/0!</v>
      </c>
      <c r="K98" s="164" t="e">
        <f>IF(J98&gt;=80,"3",IF(J98&gt;=70,"2",IF(J98&gt;=60,"1",IF(J98&lt;59,"-"))))</f>
        <v>#DIV/0!</v>
      </c>
      <c r="L98" s="20"/>
      <c r="M98" s="20"/>
      <c r="N98" s="16"/>
      <c r="P98" s="9"/>
    </row>
    <row r="99" spans="1:16" s="12" customFormat="1" ht="20.25" x14ac:dyDescent="0.3">
      <c r="B99" s="8"/>
      <c r="C99" s="9"/>
      <c r="D99" s="9"/>
      <c r="E99" s="10"/>
      <c r="F99" s="165" t="s">
        <v>59</v>
      </c>
      <c r="G99" s="57"/>
      <c r="H99" s="21">
        <f>AVERAGE(C90,E90,G90,L90,N90)</f>
        <v>76.8</v>
      </c>
      <c r="I99" s="164" t="str">
        <f t="shared" si="7"/>
        <v>2</v>
      </c>
      <c r="J99" s="164" t="e">
        <f t="shared" si="8"/>
        <v>#DIV/0!</v>
      </c>
      <c r="K99" s="164" t="e">
        <f>IF(J99&gt;=80,"3",IF(J99&gt;=70,"2",IF(J99&gt;=60,"1",IF(J99&lt;59,"-"))))</f>
        <v>#DIV/0!</v>
      </c>
      <c r="L99" s="20"/>
      <c r="M99" s="20"/>
      <c r="N99" s="16"/>
      <c r="P99" s="9"/>
    </row>
    <row r="100" spans="1:16" s="12" customFormat="1" x14ac:dyDescent="0.25"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P100" s="9"/>
    </row>
    <row r="101" spans="1:16" x14ac:dyDescent="0.25">
      <c r="A101" s="38"/>
    </row>
    <row r="102" spans="1:16" x14ac:dyDescent="0.25">
      <c r="A102" s="38"/>
    </row>
    <row r="103" spans="1:16" x14ac:dyDescent="0.25">
      <c r="A103" s="38"/>
    </row>
    <row r="104" spans="1:16" x14ac:dyDescent="0.25">
      <c r="A104" s="38"/>
    </row>
    <row r="105" spans="1:16" x14ac:dyDescent="0.25">
      <c r="A105" s="38"/>
    </row>
    <row r="106" spans="1:16" x14ac:dyDescent="0.25">
      <c r="A106" s="38"/>
    </row>
    <row r="107" spans="1:16" x14ac:dyDescent="0.25">
      <c r="A107" s="38"/>
    </row>
  </sheetData>
  <mergeCells count="21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91:B91"/>
    <mergeCell ref="C6:G6"/>
    <mergeCell ref="H6:L6"/>
    <mergeCell ref="M6:P6"/>
    <mergeCell ref="C9:N9"/>
    <mergeCell ref="C10:I10"/>
    <mergeCell ref="J10:M10"/>
    <mergeCell ref="A12:B12"/>
    <mergeCell ref="A13:B13"/>
    <mergeCell ref="A88:B88"/>
    <mergeCell ref="A89:B89"/>
    <mergeCell ref="A90:B9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3" workbookViewId="0">
      <selection activeCell="H10" sqref="H10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231" t="s">
        <v>476</v>
      </c>
      <c r="B1" s="231"/>
      <c r="C1" s="231"/>
      <c r="D1" s="231"/>
      <c r="E1" s="231"/>
      <c r="F1" s="231"/>
      <c r="G1" s="231"/>
      <c r="H1" s="7"/>
      <c r="I1" s="7"/>
      <c r="J1" s="7"/>
      <c r="K1" s="7"/>
      <c r="L1" s="7"/>
    </row>
    <row r="3" spans="1:13" x14ac:dyDescent="0.25">
      <c r="C3" s="86"/>
      <c r="D3" s="86" t="s">
        <v>15</v>
      </c>
      <c r="E3" s="86"/>
      <c r="F3" s="86" t="s">
        <v>18</v>
      </c>
      <c r="G3" s="86"/>
    </row>
    <row r="4" spans="1:13" x14ac:dyDescent="0.25">
      <c r="C4" s="87" t="s">
        <v>16</v>
      </c>
      <c r="D4" s="86" t="s">
        <v>17</v>
      </c>
      <c r="E4" s="86" t="s">
        <v>14</v>
      </c>
      <c r="F4" s="86" t="s">
        <v>17</v>
      </c>
      <c r="G4" s="86" t="s">
        <v>14</v>
      </c>
    </row>
    <row r="5" spans="1:13" x14ac:dyDescent="0.25">
      <c r="C5" s="87" t="s">
        <v>0</v>
      </c>
      <c r="D5" s="28">
        <f>'3.7.2'!H95</f>
        <v>79</v>
      </c>
      <c r="E5" s="28" t="str">
        <f>'3.7.2'!I95</f>
        <v>2</v>
      </c>
      <c r="F5" s="28" t="e">
        <f>'3.7.2'!J95</f>
        <v>#DIV/0!</v>
      </c>
      <c r="G5" s="28" t="e">
        <f>'3.7.2'!K95</f>
        <v>#DIV/0!</v>
      </c>
    </row>
    <row r="6" spans="1:13" x14ac:dyDescent="0.25">
      <c r="C6" s="87" t="s">
        <v>1</v>
      </c>
      <c r="D6" s="28">
        <f>'3.7.2'!H96</f>
        <v>59.666666666666664</v>
      </c>
      <c r="E6" s="28" t="b">
        <f>'3.7.2'!I96</f>
        <v>0</v>
      </c>
      <c r="F6" s="28" t="e">
        <f>'3.7.2'!J96</f>
        <v>#DIV/0!</v>
      </c>
      <c r="G6" s="28" t="e">
        <f>'3.7.2'!K96</f>
        <v>#DIV/0!</v>
      </c>
    </row>
    <row r="7" spans="1:13" x14ac:dyDescent="0.25">
      <c r="C7" s="87" t="s">
        <v>2</v>
      </c>
      <c r="D7" s="28">
        <f>'3.7.2'!H97</f>
        <v>85.5</v>
      </c>
      <c r="E7" s="28" t="str">
        <f>'3.7.2'!I97</f>
        <v>3</v>
      </c>
      <c r="F7" s="28" t="e">
        <f>'3.7.2'!J97</f>
        <v>#DIV/0!</v>
      </c>
      <c r="G7" s="28" t="e">
        <f>'3.7.2'!K97</f>
        <v>#DIV/0!</v>
      </c>
    </row>
    <row r="8" spans="1:13" x14ac:dyDescent="0.25">
      <c r="C8" s="87" t="s">
        <v>3</v>
      </c>
      <c r="D8" s="28">
        <f>'3.7.2'!H98</f>
        <v>41</v>
      </c>
      <c r="E8" s="28" t="str">
        <f>'3.7.2'!I98</f>
        <v>-</v>
      </c>
      <c r="F8" s="28" t="e">
        <f>'3.7.2'!J98</f>
        <v>#DIV/0!</v>
      </c>
      <c r="G8" s="28" t="e">
        <f>'3.7.2'!K98</f>
        <v>#DIV/0!</v>
      </c>
    </row>
    <row r="9" spans="1:13" x14ac:dyDescent="0.25">
      <c r="C9" s="87" t="s">
        <v>58</v>
      </c>
      <c r="D9" s="28">
        <f>'3.7.2'!H99</f>
        <v>76.8</v>
      </c>
      <c r="E9" s="28" t="str">
        <f>'3.7.2'!I99</f>
        <v>2</v>
      </c>
      <c r="F9" s="28" t="e">
        <f>'3.7.2'!J99</f>
        <v>#DIV/0!</v>
      </c>
      <c r="G9" s="28" t="e">
        <f>'3.7.2'!K99</f>
        <v>#DIV/0!</v>
      </c>
    </row>
    <row r="13" spans="1:13" ht="15.75" thickBot="1" x14ac:dyDescent="0.3">
      <c r="B13" s="88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48</v>
      </c>
      <c r="I13" s="76" t="s">
        <v>49</v>
      </c>
      <c r="J13" s="76" t="s">
        <v>50</v>
      </c>
      <c r="K13" s="76" t="s">
        <v>51</v>
      </c>
      <c r="L13" s="76" t="s">
        <v>81</v>
      </c>
      <c r="M13" s="76" t="s">
        <v>82</v>
      </c>
    </row>
    <row r="14" spans="1:13" ht="16.5" thickBot="1" x14ac:dyDescent="0.3">
      <c r="B14" s="76" t="s">
        <v>8</v>
      </c>
      <c r="C14" s="44">
        <v>3</v>
      </c>
      <c r="D14" s="45">
        <v>2</v>
      </c>
      <c r="E14" s="45">
        <v>2</v>
      </c>
      <c r="F14" s="45">
        <v>3</v>
      </c>
      <c r="G14" s="45">
        <v>3</v>
      </c>
      <c r="H14" s="45">
        <v>3</v>
      </c>
      <c r="I14" s="45">
        <v>3</v>
      </c>
      <c r="J14" s="45">
        <v>3</v>
      </c>
      <c r="K14" s="45">
        <v>2</v>
      </c>
      <c r="L14" s="45">
        <v>2</v>
      </c>
      <c r="M14" s="45">
        <v>3</v>
      </c>
    </row>
    <row r="15" spans="1:13" ht="16.5" thickBot="1" x14ac:dyDescent="0.3">
      <c r="B15" s="76" t="s">
        <v>9</v>
      </c>
      <c r="C15" s="46">
        <v>3</v>
      </c>
      <c r="D15" s="47">
        <v>3</v>
      </c>
      <c r="E15" s="47">
        <v>3</v>
      </c>
      <c r="F15" s="47">
        <v>3</v>
      </c>
      <c r="G15" s="47">
        <v>3</v>
      </c>
      <c r="H15" s="47">
        <v>3</v>
      </c>
      <c r="I15" s="47">
        <v>3</v>
      </c>
      <c r="J15" s="47">
        <v>3</v>
      </c>
      <c r="K15" s="47">
        <v>2</v>
      </c>
      <c r="L15" s="45">
        <v>3</v>
      </c>
      <c r="M15" s="45">
        <v>3</v>
      </c>
    </row>
    <row r="16" spans="1:13" ht="16.5" thickBot="1" x14ac:dyDescent="0.3">
      <c r="B16" s="76" t="s">
        <v>10</v>
      </c>
      <c r="C16" s="46">
        <v>3</v>
      </c>
      <c r="D16" s="47">
        <v>3</v>
      </c>
      <c r="E16" s="47">
        <v>2</v>
      </c>
      <c r="F16" s="47">
        <v>3</v>
      </c>
      <c r="G16" s="47">
        <v>3</v>
      </c>
      <c r="H16" s="47">
        <v>3</v>
      </c>
      <c r="I16" s="47">
        <v>3</v>
      </c>
      <c r="J16" s="47">
        <v>3</v>
      </c>
      <c r="K16" s="47">
        <v>3</v>
      </c>
      <c r="L16" s="45">
        <v>2</v>
      </c>
      <c r="M16" s="45">
        <v>3</v>
      </c>
    </row>
    <row r="17" spans="1:13" ht="16.5" thickBot="1" x14ac:dyDescent="0.3">
      <c r="B17" s="76" t="s">
        <v>11</v>
      </c>
      <c r="C17" s="46">
        <v>3</v>
      </c>
      <c r="D17" s="47">
        <v>3</v>
      </c>
      <c r="E17" s="47">
        <v>3</v>
      </c>
      <c r="F17" s="47">
        <v>3</v>
      </c>
      <c r="G17" s="47">
        <v>3</v>
      </c>
      <c r="H17" s="47">
        <v>2</v>
      </c>
      <c r="I17" s="47">
        <v>3</v>
      </c>
      <c r="J17" s="47">
        <v>3</v>
      </c>
      <c r="K17" s="47">
        <v>2</v>
      </c>
      <c r="L17" s="45">
        <v>2</v>
      </c>
      <c r="M17" s="45">
        <v>3</v>
      </c>
    </row>
    <row r="18" spans="1:13" ht="16.5" thickBot="1" x14ac:dyDescent="0.3">
      <c r="B18" s="76" t="s">
        <v>57</v>
      </c>
      <c r="C18" s="46">
        <v>3</v>
      </c>
      <c r="D18" s="47">
        <v>3</v>
      </c>
      <c r="E18" s="47">
        <v>3</v>
      </c>
      <c r="F18" s="47">
        <v>3</v>
      </c>
      <c r="G18" s="47">
        <v>3</v>
      </c>
      <c r="H18" s="47">
        <v>3</v>
      </c>
      <c r="I18" s="47">
        <v>3</v>
      </c>
      <c r="J18" s="47">
        <v>3</v>
      </c>
      <c r="K18" s="47">
        <v>3</v>
      </c>
      <c r="L18" s="45">
        <v>2</v>
      </c>
      <c r="M18" s="45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3" t="s">
        <v>29</v>
      </c>
      <c r="B22" s="213"/>
      <c r="C22" s="210" t="s">
        <v>6</v>
      </c>
      <c r="D22" s="210" t="s">
        <v>7</v>
      </c>
      <c r="E22" s="210" t="s">
        <v>5</v>
      </c>
      <c r="F22" s="210" t="s">
        <v>12</v>
      </c>
      <c r="G22" s="210" t="s">
        <v>13</v>
      </c>
      <c r="H22" s="210" t="s">
        <v>48</v>
      </c>
      <c r="I22" s="210" t="s">
        <v>49</v>
      </c>
      <c r="J22" s="210" t="s">
        <v>50</v>
      </c>
      <c r="K22" s="210" t="s">
        <v>51</v>
      </c>
      <c r="L22" s="210" t="s">
        <v>81</v>
      </c>
      <c r="M22" s="210" t="s">
        <v>82</v>
      </c>
    </row>
    <row r="23" spans="1:13" x14ac:dyDescent="0.25">
      <c r="A23" s="212" t="s">
        <v>28</v>
      </c>
      <c r="B23" s="212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x14ac:dyDescent="0.25">
      <c r="A24" s="164" t="s">
        <v>8</v>
      </c>
      <c r="B24" s="23" t="e">
        <f>F5</f>
        <v>#DIV/0!</v>
      </c>
      <c r="C24" s="143" t="e">
        <f>C14*$B$24/3</f>
        <v>#DIV/0!</v>
      </c>
      <c r="D24" s="143" t="e">
        <f t="shared" ref="D24:M24" si="0">D14*$B$24/3</f>
        <v>#DIV/0!</v>
      </c>
      <c r="E24" s="143" t="e">
        <f t="shared" si="0"/>
        <v>#DIV/0!</v>
      </c>
      <c r="F24" s="143" t="e">
        <f t="shared" si="0"/>
        <v>#DIV/0!</v>
      </c>
      <c r="G24" s="143" t="e">
        <f t="shared" si="0"/>
        <v>#DIV/0!</v>
      </c>
      <c r="H24" s="143" t="e">
        <f t="shared" si="0"/>
        <v>#DIV/0!</v>
      </c>
      <c r="I24" s="143" t="e">
        <f t="shared" si="0"/>
        <v>#DIV/0!</v>
      </c>
      <c r="J24" s="143" t="e">
        <f t="shared" si="0"/>
        <v>#DIV/0!</v>
      </c>
      <c r="K24" s="143" t="e">
        <f t="shared" si="0"/>
        <v>#DIV/0!</v>
      </c>
      <c r="L24" s="143" t="e">
        <f t="shared" si="0"/>
        <v>#DIV/0!</v>
      </c>
      <c r="M24" s="143" t="e">
        <f t="shared" si="0"/>
        <v>#DIV/0!</v>
      </c>
    </row>
    <row r="25" spans="1:13" x14ac:dyDescent="0.25">
      <c r="A25" s="164" t="s">
        <v>9</v>
      </c>
      <c r="B25" s="23" t="e">
        <f t="shared" ref="B25:B28" si="1">F6</f>
        <v>#DIV/0!</v>
      </c>
      <c r="C25" s="143" t="e">
        <f>C15*$B$25/3</f>
        <v>#DIV/0!</v>
      </c>
      <c r="D25" s="143" t="e">
        <f t="shared" ref="D25:M25" si="2">D15*$B$25/3</f>
        <v>#DIV/0!</v>
      </c>
      <c r="E25" s="143" t="e">
        <f t="shared" si="2"/>
        <v>#DIV/0!</v>
      </c>
      <c r="F25" s="143" t="e">
        <f t="shared" si="2"/>
        <v>#DIV/0!</v>
      </c>
      <c r="G25" s="143" t="e">
        <f t="shared" si="2"/>
        <v>#DIV/0!</v>
      </c>
      <c r="H25" s="143" t="e">
        <f t="shared" si="2"/>
        <v>#DIV/0!</v>
      </c>
      <c r="I25" s="143" t="e">
        <f t="shared" si="2"/>
        <v>#DIV/0!</v>
      </c>
      <c r="J25" s="143" t="e">
        <f t="shared" si="2"/>
        <v>#DIV/0!</v>
      </c>
      <c r="K25" s="143" t="e">
        <f t="shared" si="2"/>
        <v>#DIV/0!</v>
      </c>
      <c r="L25" s="143" t="e">
        <f t="shared" si="2"/>
        <v>#DIV/0!</v>
      </c>
      <c r="M25" s="143" t="e">
        <f t="shared" si="2"/>
        <v>#DIV/0!</v>
      </c>
    </row>
    <row r="26" spans="1:13" x14ac:dyDescent="0.25">
      <c r="A26" s="164" t="s">
        <v>10</v>
      </c>
      <c r="B26" s="23" t="e">
        <f t="shared" si="1"/>
        <v>#DIV/0!</v>
      </c>
      <c r="C26" s="143" t="e">
        <f>C16*$B$26/3</f>
        <v>#DIV/0!</v>
      </c>
      <c r="D26" s="143" t="e">
        <f t="shared" ref="D26:M26" si="3">D16*$B$26/3</f>
        <v>#DIV/0!</v>
      </c>
      <c r="E26" s="143" t="e">
        <f t="shared" si="3"/>
        <v>#DIV/0!</v>
      </c>
      <c r="F26" s="143" t="e">
        <f t="shared" si="3"/>
        <v>#DIV/0!</v>
      </c>
      <c r="G26" s="143" t="e">
        <f t="shared" si="3"/>
        <v>#DIV/0!</v>
      </c>
      <c r="H26" s="143" t="e">
        <f t="shared" si="3"/>
        <v>#DIV/0!</v>
      </c>
      <c r="I26" s="143" t="e">
        <f t="shared" si="3"/>
        <v>#DIV/0!</v>
      </c>
      <c r="J26" s="143" t="e">
        <f t="shared" si="3"/>
        <v>#DIV/0!</v>
      </c>
      <c r="K26" s="143" t="e">
        <f t="shared" si="3"/>
        <v>#DIV/0!</v>
      </c>
      <c r="L26" s="143" t="e">
        <f t="shared" si="3"/>
        <v>#DIV/0!</v>
      </c>
      <c r="M26" s="143" t="e">
        <f t="shared" si="3"/>
        <v>#DIV/0!</v>
      </c>
    </row>
    <row r="27" spans="1:13" x14ac:dyDescent="0.25">
      <c r="A27" s="164" t="s">
        <v>11</v>
      </c>
      <c r="B27" s="23" t="e">
        <f t="shared" si="1"/>
        <v>#DIV/0!</v>
      </c>
      <c r="C27" s="143" t="e">
        <f>C17*$B$27/3</f>
        <v>#DIV/0!</v>
      </c>
      <c r="D27" s="143" t="e">
        <f t="shared" ref="D27:M27" si="4">D17*$B$27/3</f>
        <v>#DIV/0!</v>
      </c>
      <c r="E27" s="143" t="e">
        <f t="shared" si="4"/>
        <v>#DIV/0!</v>
      </c>
      <c r="F27" s="143" t="e">
        <f t="shared" si="4"/>
        <v>#DIV/0!</v>
      </c>
      <c r="G27" s="143" t="e">
        <f t="shared" si="4"/>
        <v>#DIV/0!</v>
      </c>
      <c r="H27" s="143" t="e">
        <f t="shared" si="4"/>
        <v>#DIV/0!</v>
      </c>
      <c r="I27" s="143" t="e">
        <f t="shared" si="4"/>
        <v>#DIV/0!</v>
      </c>
      <c r="J27" s="143" t="e">
        <f t="shared" si="4"/>
        <v>#DIV/0!</v>
      </c>
      <c r="K27" s="143" t="e">
        <f t="shared" si="4"/>
        <v>#DIV/0!</v>
      </c>
      <c r="L27" s="143" t="e">
        <f t="shared" si="4"/>
        <v>#DIV/0!</v>
      </c>
      <c r="M27" s="143" t="e">
        <f t="shared" si="4"/>
        <v>#DIV/0!</v>
      </c>
    </row>
    <row r="28" spans="1:13" x14ac:dyDescent="0.25">
      <c r="A28" s="164" t="s">
        <v>57</v>
      </c>
      <c r="B28" s="23" t="e">
        <f t="shared" si="1"/>
        <v>#DIV/0!</v>
      </c>
      <c r="C28" s="143" t="e">
        <f>C18*$B$28/3</f>
        <v>#DIV/0!</v>
      </c>
      <c r="D28" s="143" t="e">
        <f t="shared" ref="D28:M28" si="5">D18*$B$28/3</f>
        <v>#DIV/0!</v>
      </c>
      <c r="E28" s="143" t="e">
        <f t="shared" si="5"/>
        <v>#DIV/0!</v>
      </c>
      <c r="F28" s="143" t="e">
        <f t="shared" si="5"/>
        <v>#DIV/0!</v>
      </c>
      <c r="G28" s="143" t="e">
        <f t="shared" si="5"/>
        <v>#DIV/0!</v>
      </c>
      <c r="H28" s="143" t="e">
        <f t="shared" si="5"/>
        <v>#DIV/0!</v>
      </c>
      <c r="I28" s="143" t="e">
        <f t="shared" si="5"/>
        <v>#DIV/0!</v>
      </c>
      <c r="J28" s="143" t="e">
        <f t="shared" si="5"/>
        <v>#DIV/0!</v>
      </c>
      <c r="K28" s="143" t="e">
        <f t="shared" si="5"/>
        <v>#DIV/0!</v>
      </c>
      <c r="L28" s="143" t="e">
        <f t="shared" si="5"/>
        <v>#DIV/0!</v>
      </c>
      <c r="M28" s="143" t="e">
        <f t="shared" si="5"/>
        <v>#DIV/0!</v>
      </c>
    </row>
    <row r="29" spans="1:13" x14ac:dyDescent="0.25">
      <c r="A29" s="164" t="s">
        <v>30</v>
      </c>
      <c r="B29" s="24"/>
      <c r="C29" s="142" t="e">
        <f>AVERAGE(C24:C28)</f>
        <v>#DIV/0!</v>
      </c>
      <c r="D29" s="142" t="e">
        <f t="shared" ref="D29:M29" si="6">AVERAGE(D24:D28)</f>
        <v>#DIV/0!</v>
      </c>
      <c r="E29" s="142" t="e">
        <f t="shared" si="6"/>
        <v>#DIV/0!</v>
      </c>
      <c r="F29" s="142" t="e">
        <f t="shared" si="6"/>
        <v>#DIV/0!</v>
      </c>
      <c r="G29" s="142" t="e">
        <f t="shared" si="6"/>
        <v>#DIV/0!</v>
      </c>
      <c r="H29" s="142" t="e">
        <f t="shared" si="6"/>
        <v>#DIV/0!</v>
      </c>
      <c r="I29" s="142" t="e">
        <f t="shared" si="6"/>
        <v>#DIV/0!</v>
      </c>
      <c r="J29" s="142" t="e">
        <f t="shared" si="6"/>
        <v>#DIV/0!</v>
      </c>
      <c r="K29" s="142" t="e">
        <f t="shared" si="6"/>
        <v>#DIV/0!</v>
      </c>
      <c r="L29" s="142" t="e">
        <f t="shared" si="6"/>
        <v>#DIV/0!</v>
      </c>
      <c r="M29" s="142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4">
    <mergeCell ref="M22:M23"/>
    <mergeCell ref="A1:G1"/>
    <mergeCell ref="A22:B22"/>
    <mergeCell ref="C22:C23"/>
    <mergeCell ref="D22:D23"/>
    <mergeCell ref="E22:E23"/>
    <mergeCell ref="F22:F23"/>
    <mergeCell ref="G22:G23"/>
    <mergeCell ref="A23:B23"/>
    <mergeCell ref="H22:H23"/>
    <mergeCell ref="I22:I23"/>
    <mergeCell ref="J22:J23"/>
    <mergeCell ref="K22:K23"/>
    <mergeCell ref="L22:L2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C64" workbookViewId="0">
      <selection activeCell="M6" sqref="M6:P6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3" width="8.7109375" style="2" customWidth="1"/>
    <col min="14" max="14" width="10.8554687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" customHeight="1" x14ac:dyDescent="0.3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3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" customHeight="1" x14ac:dyDescent="0.3">
      <c r="A4" s="202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5" customHeight="1" x14ac:dyDescent="0.3">
      <c r="A5" s="201"/>
      <c r="B5" s="201"/>
      <c r="C5" s="201"/>
      <c r="D5" s="201"/>
      <c r="E5" s="201"/>
      <c r="F5" s="201"/>
      <c r="G5" s="201"/>
      <c r="H5" s="97"/>
      <c r="I5" s="201" t="s">
        <v>46</v>
      </c>
      <c r="J5" s="201"/>
      <c r="K5" s="201"/>
      <c r="L5" s="201" t="s">
        <v>80</v>
      </c>
      <c r="M5" s="201"/>
      <c r="N5" s="201" t="s">
        <v>44</v>
      </c>
      <c r="O5" s="201"/>
      <c r="P5" s="97" t="s">
        <v>477</v>
      </c>
    </row>
    <row r="6" spans="1:16" ht="18.75" x14ac:dyDescent="0.3">
      <c r="A6" s="201" t="s">
        <v>55</v>
      </c>
      <c r="B6" s="201"/>
      <c r="C6" s="201" t="s">
        <v>473</v>
      </c>
      <c r="D6" s="214"/>
      <c r="E6" s="214"/>
      <c r="F6" s="214"/>
      <c r="G6" s="214"/>
      <c r="H6" s="201" t="s">
        <v>45</v>
      </c>
      <c r="I6" s="201"/>
      <c r="J6" s="201"/>
      <c r="K6" s="201"/>
      <c r="L6" s="201"/>
      <c r="M6" s="230" t="s">
        <v>474</v>
      </c>
      <c r="N6" s="220"/>
      <c r="O6" s="220"/>
      <c r="P6" s="220"/>
    </row>
    <row r="7" spans="1:16" x14ac:dyDescent="0.2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63"/>
      <c r="P7" s="99"/>
    </row>
    <row r="8" spans="1:16" ht="25.5" customHeight="1" x14ac:dyDescent="0.3">
      <c r="A8" s="100"/>
      <c r="B8" s="98"/>
      <c r="C8" s="101"/>
      <c r="D8" s="97" t="s">
        <v>483</v>
      </c>
      <c r="E8" s="101"/>
      <c r="F8" s="101"/>
      <c r="G8" s="101"/>
      <c r="H8" s="101"/>
      <c r="I8" s="102"/>
      <c r="J8" s="102"/>
      <c r="K8" s="102"/>
      <c r="L8" s="102"/>
      <c r="M8" s="102"/>
      <c r="N8" s="102"/>
      <c r="O8" s="103"/>
      <c r="P8" s="10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04"/>
      <c r="B10" s="104"/>
      <c r="C10" s="224" t="s">
        <v>37</v>
      </c>
      <c r="D10" s="225"/>
      <c r="E10" s="225"/>
      <c r="F10" s="225"/>
      <c r="G10" s="225"/>
      <c r="H10" s="225"/>
      <c r="I10" s="226"/>
      <c r="J10" s="224" t="s">
        <v>38</v>
      </c>
      <c r="K10" s="225"/>
      <c r="L10" s="225"/>
      <c r="M10" s="226"/>
      <c r="N10" s="106" t="s">
        <v>39</v>
      </c>
      <c r="O10" s="103"/>
      <c r="P10" s="102"/>
    </row>
    <row r="11" spans="1:16" s="12" customFormat="1" ht="15.75" x14ac:dyDescent="0.25">
      <c r="A11" s="159" t="s">
        <v>20</v>
      </c>
      <c r="B11" s="160"/>
      <c r="C11" s="164">
        <v>1</v>
      </c>
      <c r="D11" s="164">
        <v>2</v>
      </c>
      <c r="E11" s="164">
        <v>3</v>
      </c>
      <c r="F11" s="164">
        <v>4</v>
      </c>
      <c r="G11" s="164">
        <v>5</v>
      </c>
      <c r="H11" s="164">
        <v>6</v>
      </c>
      <c r="I11" s="164">
        <v>7</v>
      </c>
      <c r="J11" s="164">
        <v>8</v>
      </c>
      <c r="K11" s="164">
        <v>9</v>
      </c>
      <c r="L11" s="164">
        <v>10</v>
      </c>
      <c r="M11" s="164">
        <v>11</v>
      </c>
      <c r="N11" s="164">
        <v>12</v>
      </c>
      <c r="O11" s="164" t="s">
        <v>40</v>
      </c>
      <c r="P11" s="164" t="s">
        <v>36</v>
      </c>
    </row>
    <row r="12" spans="1:16" s="12" customFormat="1" ht="15.75" x14ac:dyDescent="0.25">
      <c r="A12" s="204" t="s">
        <v>62</v>
      </c>
      <c r="B12" s="205"/>
      <c r="C12" s="21" t="s">
        <v>58</v>
      </c>
      <c r="D12" s="21" t="s">
        <v>1</v>
      </c>
      <c r="E12" s="21" t="s">
        <v>58</v>
      </c>
      <c r="F12" s="21" t="s">
        <v>2</v>
      </c>
      <c r="G12" s="21" t="s">
        <v>58</v>
      </c>
      <c r="H12" s="21" t="s">
        <v>3</v>
      </c>
      <c r="I12" s="21" t="s">
        <v>2</v>
      </c>
      <c r="J12" s="21" t="s">
        <v>1</v>
      </c>
      <c r="K12" s="21" t="s">
        <v>1</v>
      </c>
      <c r="L12" s="21" t="s">
        <v>58</v>
      </c>
      <c r="M12" s="21" t="s">
        <v>0</v>
      </c>
      <c r="N12" s="21" t="s">
        <v>58</v>
      </c>
      <c r="O12" s="164" t="s">
        <v>19</v>
      </c>
      <c r="P12" s="164" t="s">
        <v>19</v>
      </c>
    </row>
    <row r="13" spans="1:16" s="12" customFormat="1" ht="15.75" x14ac:dyDescent="0.25">
      <c r="A13" s="199" t="s">
        <v>22</v>
      </c>
      <c r="B13" s="200"/>
      <c r="C13" s="164">
        <v>5</v>
      </c>
      <c r="D13" s="164">
        <v>5</v>
      </c>
      <c r="E13" s="164">
        <v>5</v>
      </c>
      <c r="F13" s="164">
        <v>5</v>
      </c>
      <c r="G13" s="164">
        <v>5</v>
      </c>
      <c r="H13" s="164">
        <v>5</v>
      </c>
      <c r="I13" s="164">
        <v>5</v>
      </c>
      <c r="J13" s="164">
        <v>10</v>
      </c>
      <c r="K13" s="164">
        <v>10</v>
      </c>
      <c r="L13" s="164">
        <v>10</v>
      </c>
      <c r="M13" s="164">
        <v>10</v>
      </c>
      <c r="N13" s="164">
        <v>15</v>
      </c>
      <c r="O13" s="164">
        <v>70</v>
      </c>
      <c r="P13" s="164">
        <v>70</v>
      </c>
    </row>
    <row r="14" spans="1:16" s="12" customFormat="1" ht="22.5" customHeight="1" x14ac:dyDescent="0.25">
      <c r="A14" s="162" t="s">
        <v>53</v>
      </c>
      <c r="B14" s="162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4">
        <f>O13*0.357142</f>
        <v>24.999940000000002</v>
      </c>
      <c r="P14" s="50"/>
    </row>
    <row r="15" spans="1:16" s="12" customFormat="1" x14ac:dyDescent="0.25">
      <c r="A15" s="166" t="s">
        <v>89</v>
      </c>
      <c r="B15" s="167" t="s">
        <v>90</v>
      </c>
      <c r="C15" s="22">
        <v>4</v>
      </c>
      <c r="D15" s="22">
        <v>3</v>
      </c>
      <c r="E15" s="22">
        <v>2</v>
      </c>
      <c r="F15" s="22">
        <v>1</v>
      </c>
      <c r="G15" s="22">
        <v>5</v>
      </c>
      <c r="H15" s="22">
        <v>3</v>
      </c>
      <c r="I15" s="22"/>
      <c r="J15" s="22">
        <v>8</v>
      </c>
      <c r="K15" s="22"/>
      <c r="L15" s="22">
        <v>8</v>
      </c>
      <c r="M15" s="22">
        <v>9</v>
      </c>
      <c r="N15" s="22">
        <v>12</v>
      </c>
      <c r="O15" s="78"/>
      <c r="P15" s="25">
        <f>SUM(C15:N15)</f>
        <v>55</v>
      </c>
    </row>
    <row r="16" spans="1:16" s="12" customFormat="1" x14ac:dyDescent="0.25">
      <c r="A16" s="166" t="s">
        <v>95</v>
      </c>
      <c r="B16" s="167" t="s">
        <v>96</v>
      </c>
      <c r="C16" s="77">
        <v>3</v>
      </c>
      <c r="D16" s="22"/>
      <c r="E16" s="22"/>
      <c r="F16" s="22"/>
      <c r="G16" s="22">
        <v>1</v>
      </c>
      <c r="H16" s="22"/>
      <c r="I16" s="22"/>
      <c r="J16" s="22"/>
      <c r="K16" s="22">
        <v>9</v>
      </c>
      <c r="L16" s="22">
        <v>8</v>
      </c>
      <c r="M16" s="22">
        <v>8</v>
      </c>
      <c r="N16" s="22">
        <v>12</v>
      </c>
      <c r="O16" s="78"/>
      <c r="P16" s="25">
        <f t="shared" ref="P16:P79" si="1">SUM(C16:N16)</f>
        <v>41</v>
      </c>
    </row>
    <row r="17" spans="1:16" s="12" customFormat="1" x14ac:dyDescent="0.25">
      <c r="A17" s="166" t="s">
        <v>97</v>
      </c>
      <c r="B17" s="167" t="s">
        <v>98</v>
      </c>
      <c r="C17" s="22">
        <v>5</v>
      </c>
      <c r="D17" s="22">
        <v>5</v>
      </c>
      <c r="E17" s="22"/>
      <c r="F17" s="22">
        <v>4</v>
      </c>
      <c r="G17" s="22">
        <v>4</v>
      </c>
      <c r="H17" s="22">
        <v>2</v>
      </c>
      <c r="I17" s="22"/>
      <c r="J17" s="22">
        <v>8</v>
      </c>
      <c r="K17" s="22">
        <v>8</v>
      </c>
      <c r="L17" s="22">
        <v>7</v>
      </c>
      <c r="M17" s="22"/>
      <c r="N17" s="22">
        <v>12</v>
      </c>
      <c r="O17" s="78"/>
      <c r="P17" s="25">
        <f t="shared" si="1"/>
        <v>55</v>
      </c>
    </row>
    <row r="18" spans="1:16" s="12" customFormat="1" x14ac:dyDescent="0.25">
      <c r="A18" s="166" t="s">
        <v>111</v>
      </c>
      <c r="B18" s="167" t="s">
        <v>112</v>
      </c>
      <c r="C18" s="77">
        <v>4</v>
      </c>
      <c r="D18" s="22">
        <v>5</v>
      </c>
      <c r="E18" s="22">
        <v>4</v>
      </c>
      <c r="F18" s="22"/>
      <c r="G18" s="22">
        <v>4</v>
      </c>
      <c r="H18" s="22">
        <v>5</v>
      </c>
      <c r="I18" s="22"/>
      <c r="J18" s="22">
        <v>7</v>
      </c>
      <c r="K18" s="22"/>
      <c r="L18" s="22">
        <v>5</v>
      </c>
      <c r="M18" s="22">
        <v>5</v>
      </c>
      <c r="N18" s="22">
        <v>12</v>
      </c>
      <c r="O18" s="78"/>
      <c r="P18" s="25">
        <f t="shared" si="1"/>
        <v>51</v>
      </c>
    </row>
    <row r="19" spans="1:16" s="12" customFormat="1" x14ac:dyDescent="0.25">
      <c r="A19" s="166" t="s">
        <v>119</v>
      </c>
      <c r="B19" s="167" t="s">
        <v>120</v>
      </c>
      <c r="C19" s="22">
        <v>4</v>
      </c>
      <c r="D19" s="22">
        <v>3</v>
      </c>
      <c r="E19" s="22">
        <v>2</v>
      </c>
      <c r="F19" s="22">
        <v>1</v>
      </c>
      <c r="G19" s="22">
        <v>5</v>
      </c>
      <c r="H19" s="22">
        <v>5</v>
      </c>
      <c r="I19" s="22"/>
      <c r="J19" s="22">
        <v>5</v>
      </c>
      <c r="K19" s="22">
        <v>6</v>
      </c>
      <c r="L19" s="22">
        <v>8</v>
      </c>
      <c r="M19" s="22"/>
      <c r="N19" s="22">
        <v>10</v>
      </c>
      <c r="O19" s="78"/>
      <c r="P19" s="25">
        <f t="shared" si="1"/>
        <v>49</v>
      </c>
    </row>
    <row r="20" spans="1:16" s="12" customFormat="1" x14ac:dyDescent="0.25">
      <c r="A20" s="166" t="s">
        <v>121</v>
      </c>
      <c r="B20" s="167" t="s">
        <v>122</v>
      </c>
      <c r="C20" s="77">
        <v>3</v>
      </c>
      <c r="D20" s="22"/>
      <c r="E20" s="22"/>
      <c r="F20" s="22"/>
      <c r="G20" s="22">
        <v>1</v>
      </c>
      <c r="H20" s="22"/>
      <c r="I20" s="22"/>
      <c r="J20" s="22"/>
      <c r="K20" s="22">
        <v>6</v>
      </c>
      <c r="L20" s="22">
        <v>5</v>
      </c>
      <c r="M20" s="22">
        <v>7</v>
      </c>
      <c r="N20" s="22">
        <v>14</v>
      </c>
      <c r="O20" s="78"/>
      <c r="P20" s="25">
        <f t="shared" si="1"/>
        <v>36</v>
      </c>
    </row>
    <row r="21" spans="1:16" s="12" customFormat="1" x14ac:dyDescent="0.25">
      <c r="A21" s="166" t="s">
        <v>127</v>
      </c>
      <c r="B21" s="167" t="s">
        <v>128</v>
      </c>
      <c r="C21" s="22">
        <v>5</v>
      </c>
      <c r="D21" s="22">
        <v>5</v>
      </c>
      <c r="E21" s="22"/>
      <c r="F21" s="22">
        <v>4</v>
      </c>
      <c r="G21" s="22">
        <v>4</v>
      </c>
      <c r="H21" s="22">
        <v>5</v>
      </c>
      <c r="I21" s="22"/>
      <c r="J21" s="22">
        <v>8</v>
      </c>
      <c r="K21" s="22">
        <v>8</v>
      </c>
      <c r="L21" s="22">
        <v>7</v>
      </c>
      <c r="M21" s="22"/>
      <c r="N21" s="22">
        <v>12</v>
      </c>
      <c r="O21" s="78"/>
      <c r="P21" s="25">
        <f t="shared" si="1"/>
        <v>58</v>
      </c>
    </row>
    <row r="22" spans="1:16" s="12" customFormat="1" x14ac:dyDescent="0.25">
      <c r="A22" s="166" t="s">
        <v>137</v>
      </c>
      <c r="B22" s="167" t="s">
        <v>138</v>
      </c>
      <c r="C22" s="77">
        <v>5</v>
      </c>
      <c r="D22" s="22"/>
      <c r="E22" s="22">
        <v>3</v>
      </c>
      <c r="F22" s="22">
        <v>4</v>
      </c>
      <c r="G22" s="22">
        <v>4</v>
      </c>
      <c r="H22" s="22"/>
      <c r="I22" s="22"/>
      <c r="J22" s="22">
        <v>5</v>
      </c>
      <c r="K22" s="22"/>
      <c r="L22" s="22">
        <v>7</v>
      </c>
      <c r="M22" s="22"/>
      <c r="N22" s="22">
        <v>9</v>
      </c>
      <c r="O22" s="78"/>
      <c r="P22" s="25">
        <f t="shared" si="1"/>
        <v>37</v>
      </c>
    </row>
    <row r="23" spans="1:16" s="12" customFormat="1" x14ac:dyDescent="0.25">
      <c r="A23" s="166" t="s">
        <v>139</v>
      </c>
      <c r="B23" s="167" t="s">
        <v>140</v>
      </c>
      <c r="C23" s="22">
        <v>4</v>
      </c>
      <c r="D23" s="22"/>
      <c r="E23" s="77">
        <v>4</v>
      </c>
      <c r="F23" s="22">
        <v>4</v>
      </c>
      <c r="G23" s="22">
        <v>3</v>
      </c>
      <c r="H23" s="22"/>
      <c r="I23" s="22">
        <v>4</v>
      </c>
      <c r="J23" s="22">
        <v>6</v>
      </c>
      <c r="K23" s="22"/>
      <c r="L23" s="22"/>
      <c r="M23" s="22">
        <v>8</v>
      </c>
      <c r="N23" s="22">
        <v>13</v>
      </c>
      <c r="O23" s="78"/>
      <c r="P23" s="25">
        <f t="shared" si="1"/>
        <v>46</v>
      </c>
    </row>
    <row r="24" spans="1:16" s="12" customFormat="1" x14ac:dyDescent="0.25">
      <c r="A24" s="166" t="s">
        <v>145</v>
      </c>
      <c r="B24" s="167" t="s">
        <v>146</v>
      </c>
      <c r="C24" s="22"/>
      <c r="D24" s="22"/>
      <c r="E24" s="77">
        <v>2</v>
      </c>
      <c r="F24" s="22"/>
      <c r="G24" s="22">
        <v>5</v>
      </c>
      <c r="H24" s="22"/>
      <c r="I24" s="22">
        <v>4</v>
      </c>
      <c r="J24" s="22">
        <v>7</v>
      </c>
      <c r="K24" s="22">
        <v>5</v>
      </c>
      <c r="L24" s="22">
        <v>7</v>
      </c>
      <c r="M24" s="22"/>
      <c r="N24" s="22">
        <v>12</v>
      </c>
      <c r="O24" s="78"/>
      <c r="P24" s="25">
        <f t="shared" si="1"/>
        <v>42</v>
      </c>
    </row>
    <row r="25" spans="1:16" s="12" customFormat="1" x14ac:dyDescent="0.25">
      <c r="A25" s="166" t="s">
        <v>149</v>
      </c>
      <c r="B25" s="167" t="s">
        <v>150</v>
      </c>
      <c r="C25" s="77">
        <v>4</v>
      </c>
      <c r="D25" s="22"/>
      <c r="E25" s="22"/>
      <c r="F25" s="22"/>
      <c r="G25" s="22">
        <v>1</v>
      </c>
      <c r="H25" s="22"/>
      <c r="I25" s="22"/>
      <c r="J25" s="22"/>
      <c r="K25" s="22">
        <v>6</v>
      </c>
      <c r="L25" s="22">
        <v>5</v>
      </c>
      <c r="M25" s="22">
        <v>7</v>
      </c>
      <c r="N25" s="22">
        <v>14</v>
      </c>
      <c r="O25" s="78"/>
      <c r="P25" s="25">
        <f t="shared" si="1"/>
        <v>37</v>
      </c>
    </row>
    <row r="26" spans="1:16" s="12" customFormat="1" x14ac:dyDescent="0.25">
      <c r="A26" s="166" t="s">
        <v>153</v>
      </c>
      <c r="B26" s="167" t="s">
        <v>154</v>
      </c>
      <c r="C26" s="22">
        <v>3</v>
      </c>
      <c r="D26" s="22">
        <v>5</v>
      </c>
      <c r="E26" s="22"/>
      <c r="F26" s="22">
        <v>4</v>
      </c>
      <c r="G26" s="22">
        <v>4</v>
      </c>
      <c r="H26" s="22">
        <v>2</v>
      </c>
      <c r="I26" s="22"/>
      <c r="J26" s="22">
        <v>8</v>
      </c>
      <c r="K26" s="22">
        <v>8</v>
      </c>
      <c r="L26" s="22">
        <v>7</v>
      </c>
      <c r="M26" s="22"/>
      <c r="N26" s="22">
        <v>12</v>
      </c>
      <c r="O26" s="78"/>
      <c r="P26" s="25">
        <f t="shared" si="1"/>
        <v>53</v>
      </c>
    </row>
    <row r="27" spans="1:16" s="12" customFormat="1" x14ac:dyDescent="0.25">
      <c r="A27" s="166" t="s">
        <v>163</v>
      </c>
      <c r="B27" s="167" t="s">
        <v>164</v>
      </c>
      <c r="C27" s="77">
        <v>4</v>
      </c>
      <c r="D27" s="22"/>
      <c r="E27" s="22">
        <v>3</v>
      </c>
      <c r="F27" s="22">
        <v>4</v>
      </c>
      <c r="G27" s="22">
        <v>4</v>
      </c>
      <c r="H27" s="22"/>
      <c r="I27" s="22"/>
      <c r="J27" s="22"/>
      <c r="K27" s="22">
        <v>6</v>
      </c>
      <c r="L27" s="22">
        <v>7</v>
      </c>
      <c r="M27" s="22"/>
      <c r="N27" s="22">
        <v>13</v>
      </c>
      <c r="O27" s="78"/>
      <c r="P27" s="25">
        <f t="shared" si="1"/>
        <v>41</v>
      </c>
    </row>
    <row r="28" spans="1:16" s="12" customFormat="1" x14ac:dyDescent="0.25">
      <c r="A28" s="166" t="s">
        <v>175</v>
      </c>
      <c r="B28" s="167" t="s">
        <v>176</v>
      </c>
      <c r="C28" s="77">
        <v>4</v>
      </c>
      <c r="D28" s="22">
        <v>5</v>
      </c>
      <c r="E28" s="22">
        <v>4</v>
      </c>
      <c r="F28" s="22"/>
      <c r="G28" s="22">
        <v>4</v>
      </c>
      <c r="H28" s="22">
        <v>3</v>
      </c>
      <c r="I28" s="22"/>
      <c r="J28" s="22">
        <v>7</v>
      </c>
      <c r="K28" s="22"/>
      <c r="L28" s="22">
        <v>5</v>
      </c>
      <c r="M28" s="22">
        <v>5</v>
      </c>
      <c r="N28" s="22">
        <v>12</v>
      </c>
      <c r="O28" s="78"/>
      <c r="P28" s="25">
        <f t="shared" si="1"/>
        <v>49</v>
      </c>
    </row>
    <row r="29" spans="1:16" s="12" customFormat="1" x14ac:dyDescent="0.25">
      <c r="A29" s="166" t="s">
        <v>177</v>
      </c>
      <c r="B29" s="167" t="s">
        <v>178</v>
      </c>
      <c r="C29" s="22">
        <v>5</v>
      </c>
      <c r="D29" s="22">
        <v>3</v>
      </c>
      <c r="E29" s="22">
        <v>2</v>
      </c>
      <c r="F29" s="22">
        <v>1</v>
      </c>
      <c r="G29" s="22">
        <v>5</v>
      </c>
      <c r="H29" s="22">
        <v>3</v>
      </c>
      <c r="I29" s="22"/>
      <c r="J29" s="22">
        <v>5</v>
      </c>
      <c r="K29" s="22">
        <v>6</v>
      </c>
      <c r="L29" s="22">
        <v>8</v>
      </c>
      <c r="M29" s="22"/>
      <c r="N29" s="22">
        <v>10</v>
      </c>
      <c r="O29" s="78"/>
      <c r="P29" s="25">
        <f t="shared" si="1"/>
        <v>48</v>
      </c>
    </row>
    <row r="30" spans="1:16" s="12" customFormat="1" x14ac:dyDescent="0.25">
      <c r="A30" s="166" t="s">
        <v>181</v>
      </c>
      <c r="B30" s="167" t="s">
        <v>182</v>
      </c>
      <c r="C30" s="77">
        <v>3</v>
      </c>
      <c r="D30" s="22"/>
      <c r="E30" s="22"/>
      <c r="F30" s="22"/>
      <c r="G30" s="22">
        <v>1</v>
      </c>
      <c r="H30" s="22"/>
      <c r="I30" s="22"/>
      <c r="J30" s="22"/>
      <c r="K30" s="22">
        <v>6</v>
      </c>
      <c r="L30" s="22">
        <v>5</v>
      </c>
      <c r="M30" s="22">
        <v>7</v>
      </c>
      <c r="N30" s="22">
        <v>14</v>
      </c>
      <c r="O30" s="78"/>
      <c r="P30" s="25">
        <f t="shared" si="1"/>
        <v>36</v>
      </c>
    </row>
    <row r="31" spans="1:16" s="12" customFormat="1" x14ac:dyDescent="0.25">
      <c r="A31" s="166" t="s">
        <v>183</v>
      </c>
      <c r="B31" s="167" t="s">
        <v>184</v>
      </c>
      <c r="C31" s="22">
        <v>4</v>
      </c>
      <c r="D31" s="22">
        <v>5</v>
      </c>
      <c r="E31" s="22"/>
      <c r="F31" s="22">
        <v>4</v>
      </c>
      <c r="G31" s="22">
        <v>4</v>
      </c>
      <c r="H31" s="22">
        <v>2</v>
      </c>
      <c r="I31" s="22"/>
      <c r="J31" s="22">
        <v>8</v>
      </c>
      <c r="K31" s="22">
        <v>8</v>
      </c>
      <c r="L31" s="22">
        <v>7</v>
      </c>
      <c r="M31" s="22"/>
      <c r="N31" s="22">
        <v>12</v>
      </c>
      <c r="O31" s="78"/>
      <c r="P31" s="25">
        <f t="shared" si="1"/>
        <v>54</v>
      </c>
    </row>
    <row r="32" spans="1:16" s="12" customFormat="1" x14ac:dyDescent="0.25">
      <c r="A32" s="166" t="s">
        <v>193</v>
      </c>
      <c r="B32" s="167" t="s">
        <v>194</v>
      </c>
      <c r="C32" s="77">
        <v>4</v>
      </c>
      <c r="D32" s="22"/>
      <c r="E32" s="22">
        <v>3</v>
      </c>
      <c r="F32" s="22">
        <v>4</v>
      </c>
      <c r="G32" s="22">
        <v>4</v>
      </c>
      <c r="H32" s="22"/>
      <c r="I32" s="22"/>
      <c r="J32" s="22"/>
      <c r="K32" s="22">
        <v>6</v>
      </c>
      <c r="L32" s="22">
        <v>7</v>
      </c>
      <c r="M32" s="22"/>
      <c r="N32" s="22">
        <v>13</v>
      </c>
      <c r="O32" s="78"/>
      <c r="P32" s="25">
        <f t="shared" si="1"/>
        <v>41</v>
      </c>
    </row>
    <row r="33" spans="1:16" s="12" customFormat="1" x14ac:dyDescent="0.25">
      <c r="A33" s="166" t="s">
        <v>195</v>
      </c>
      <c r="B33" s="167" t="s">
        <v>196</v>
      </c>
      <c r="C33" s="77">
        <v>3</v>
      </c>
      <c r="D33" s="22">
        <v>5</v>
      </c>
      <c r="E33" s="22">
        <v>4</v>
      </c>
      <c r="F33" s="22"/>
      <c r="G33" s="22">
        <v>4</v>
      </c>
      <c r="H33" s="22">
        <v>5</v>
      </c>
      <c r="I33" s="22"/>
      <c r="J33" s="22">
        <v>7</v>
      </c>
      <c r="K33" s="22"/>
      <c r="L33" s="22">
        <v>5</v>
      </c>
      <c r="M33" s="22">
        <v>5</v>
      </c>
      <c r="N33" s="22">
        <v>12</v>
      </c>
      <c r="O33" s="78"/>
      <c r="P33" s="25">
        <f t="shared" si="1"/>
        <v>50</v>
      </c>
    </row>
    <row r="34" spans="1:16" s="12" customFormat="1" x14ac:dyDescent="0.25">
      <c r="A34" s="166" t="s">
        <v>197</v>
      </c>
      <c r="B34" s="167" t="s">
        <v>198</v>
      </c>
      <c r="C34" s="22">
        <v>5</v>
      </c>
      <c r="D34" s="22">
        <v>3</v>
      </c>
      <c r="E34" s="22">
        <v>2</v>
      </c>
      <c r="F34" s="22">
        <v>1</v>
      </c>
      <c r="G34" s="22">
        <v>5</v>
      </c>
      <c r="H34" s="22">
        <v>3</v>
      </c>
      <c r="I34" s="22"/>
      <c r="J34" s="22">
        <v>5</v>
      </c>
      <c r="K34" s="22">
        <v>6</v>
      </c>
      <c r="L34" s="22">
        <v>8</v>
      </c>
      <c r="M34" s="22"/>
      <c r="N34" s="22">
        <v>10</v>
      </c>
      <c r="O34" s="78"/>
      <c r="P34" s="25">
        <f t="shared" si="1"/>
        <v>48</v>
      </c>
    </row>
    <row r="35" spans="1:16" s="12" customFormat="1" x14ac:dyDescent="0.25">
      <c r="A35" s="166" t="s">
        <v>199</v>
      </c>
      <c r="B35" s="167" t="s">
        <v>200</v>
      </c>
      <c r="C35" s="77">
        <v>3</v>
      </c>
      <c r="D35" s="22"/>
      <c r="E35" s="22"/>
      <c r="F35" s="22"/>
      <c r="G35" s="22">
        <v>1</v>
      </c>
      <c r="H35" s="22"/>
      <c r="I35" s="22"/>
      <c r="J35" s="22"/>
      <c r="K35" s="22">
        <v>6</v>
      </c>
      <c r="L35" s="22">
        <v>5</v>
      </c>
      <c r="M35" s="22">
        <v>7</v>
      </c>
      <c r="N35" s="22">
        <v>14</v>
      </c>
      <c r="O35" s="78"/>
      <c r="P35" s="25">
        <f t="shared" si="1"/>
        <v>36</v>
      </c>
    </row>
    <row r="36" spans="1:16" s="12" customFormat="1" x14ac:dyDescent="0.25">
      <c r="A36" s="166" t="s">
        <v>201</v>
      </c>
      <c r="B36" s="167" t="s">
        <v>202</v>
      </c>
      <c r="C36" s="22">
        <v>4</v>
      </c>
      <c r="D36" s="22">
        <v>5</v>
      </c>
      <c r="E36" s="22"/>
      <c r="F36" s="22">
        <v>4</v>
      </c>
      <c r="G36" s="22">
        <v>4</v>
      </c>
      <c r="H36" s="22">
        <v>2</v>
      </c>
      <c r="I36" s="22"/>
      <c r="J36" s="22">
        <v>8</v>
      </c>
      <c r="K36" s="22">
        <v>8</v>
      </c>
      <c r="L36" s="22">
        <v>7</v>
      </c>
      <c r="M36" s="22"/>
      <c r="N36" s="22">
        <v>12</v>
      </c>
      <c r="O36" s="78"/>
      <c r="P36" s="25">
        <f t="shared" si="1"/>
        <v>54</v>
      </c>
    </row>
    <row r="37" spans="1:16" s="12" customFormat="1" x14ac:dyDescent="0.25">
      <c r="A37" s="166" t="s">
        <v>207</v>
      </c>
      <c r="B37" s="167" t="s">
        <v>208</v>
      </c>
      <c r="C37" s="77">
        <v>4</v>
      </c>
      <c r="D37" s="22"/>
      <c r="E37" s="22">
        <v>3</v>
      </c>
      <c r="F37" s="22">
        <v>4</v>
      </c>
      <c r="G37" s="22">
        <v>4</v>
      </c>
      <c r="H37" s="22"/>
      <c r="I37" s="22"/>
      <c r="J37" s="22"/>
      <c r="K37" s="22">
        <v>6</v>
      </c>
      <c r="L37" s="22">
        <v>7</v>
      </c>
      <c r="M37" s="22"/>
      <c r="N37" s="22">
        <v>13</v>
      </c>
      <c r="O37" s="78"/>
      <c r="P37" s="25">
        <f t="shared" si="1"/>
        <v>41</v>
      </c>
    </row>
    <row r="38" spans="1:16" s="12" customFormat="1" x14ac:dyDescent="0.25">
      <c r="A38" s="166" t="s">
        <v>209</v>
      </c>
      <c r="B38" s="167" t="s">
        <v>210</v>
      </c>
      <c r="C38" s="77">
        <v>3</v>
      </c>
      <c r="D38" s="22">
        <v>5</v>
      </c>
      <c r="E38" s="22">
        <v>4</v>
      </c>
      <c r="F38" s="22"/>
      <c r="G38" s="22">
        <v>4</v>
      </c>
      <c r="H38" s="22">
        <v>5</v>
      </c>
      <c r="I38" s="22"/>
      <c r="J38" s="22">
        <v>7</v>
      </c>
      <c r="K38" s="22"/>
      <c r="L38" s="22">
        <v>5</v>
      </c>
      <c r="M38" s="22">
        <v>5</v>
      </c>
      <c r="N38" s="22">
        <v>12</v>
      </c>
      <c r="O38" s="78"/>
      <c r="P38" s="25">
        <f t="shared" si="1"/>
        <v>50</v>
      </c>
    </row>
    <row r="39" spans="1:16" s="12" customFormat="1" x14ac:dyDescent="0.25">
      <c r="A39" s="166" t="s">
        <v>213</v>
      </c>
      <c r="B39" s="167" t="s">
        <v>214</v>
      </c>
      <c r="C39" s="22">
        <v>2</v>
      </c>
      <c r="D39" s="22">
        <v>3</v>
      </c>
      <c r="E39" s="22">
        <v>2</v>
      </c>
      <c r="F39" s="22">
        <v>1</v>
      </c>
      <c r="G39" s="22">
        <v>5</v>
      </c>
      <c r="H39" s="22">
        <v>3</v>
      </c>
      <c r="I39" s="22"/>
      <c r="J39" s="22">
        <v>5</v>
      </c>
      <c r="K39" s="22">
        <v>6</v>
      </c>
      <c r="L39" s="22">
        <v>8</v>
      </c>
      <c r="M39" s="22"/>
      <c r="N39" s="22">
        <v>10</v>
      </c>
      <c r="O39" s="78"/>
      <c r="P39" s="25">
        <f t="shared" si="1"/>
        <v>45</v>
      </c>
    </row>
    <row r="40" spans="1:16" s="12" customFormat="1" x14ac:dyDescent="0.25">
      <c r="A40" s="166" t="s">
        <v>215</v>
      </c>
      <c r="B40" s="167" t="s">
        <v>216</v>
      </c>
      <c r="C40" s="77">
        <v>4</v>
      </c>
      <c r="D40" s="22"/>
      <c r="E40" s="22"/>
      <c r="F40" s="22"/>
      <c r="G40" s="22">
        <v>1</v>
      </c>
      <c r="H40" s="22"/>
      <c r="I40" s="22"/>
      <c r="J40" s="22"/>
      <c r="K40" s="22">
        <v>6</v>
      </c>
      <c r="L40" s="22">
        <v>5</v>
      </c>
      <c r="M40" s="22">
        <v>7</v>
      </c>
      <c r="N40" s="22">
        <v>14</v>
      </c>
      <c r="O40" s="78"/>
      <c r="P40" s="25">
        <f t="shared" si="1"/>
        <v>37</v>
      </c>
    </row>
    <row r="41" spans="1:16" s="12" customFormat="1" x14ac:dyDescent="0.25">
      <c r="A41" s="166" t="s">
        <v>217</v>
      </c>
      <c r="B41" s="167" t="s">
        <v>218</v>
      </c>
      <c r="C41" s="22">
        <v>5</v>
      </c>
      <c r="D41" s="22">
        <v>5</v>
      </c>
      <c r="E41" s="22"/>
      <c r="F41" s="22">
        <v>4</v>
      </c>
      <c r="G41" s="22">
        <v>4</v>
      </c>
      <c r="H41" s="22">
        <v>5</v>
      </c>
      <c r="I41" s="22"/>
      <c r="J41" s="22">
        <v>8</v>
      </c>
      <c r="K41" s="22">
        <v>8</v>
      </c>
      <c r="L41" s="22">
        <v>7</v>
      </c>
      <c r="M41" s="22"/>
      <c r="N41" s="22">
        <v>12</v>
      </c>
      <c r="O41" s="78"/>
      <c r="P41" s="25">
        <f t="shared" si="1"/>
        <v>58</v>
      </c>
    </row>
    <row r="42" spans="1:16" s="12" customFormat="1" x14ac:dyDescent="0.25">
      <c r="A42" s="166" t="s">
        <v>219</v>
      </c>
      <c r="B42" s="167" t="s">
        <v>220</v>
      </c>
      <c r="C42" s="77">
        <v>4</v>
      </c>
      <c r="D42" s="22"/>
      <c r="E42" s="22">
        <v>3</v>
      </c>
      <c r="F42" s="22">
        <v>4</v>
      </c>
      <c r="G42" s="22">
        <v>4</v>
      </c>
      <c r="H42" s="22"/>
      <c r="I42" s="22"/>
      <c r="J42" s="22">
        <v>5</v>
      </c>
      <c r="K42" s="22"/>
      <c r="L42" s="22">
        <v>7</v>
      </c>
      <c r="M42" s="22"/>
      <c r="N42" s="22">
        <v>9</v>
      </c>
      <c r="O42" s="78"/>
      <c r="P42" s="25">
        <f t="shared" si="1"/>
        <v>36</v>
      </c>
    </row>
    <row r="43" spans="1:16" s="12" customFormat="1" x14ac:dyDescent="0.25">
      <c r="A43" s="166" t="s">
        <v>221</v>
      </c>
      <c r="B43" s="167" t="s">
        <v>222</v>
      </c>
      <c r="C43" s="22">
        <v>4</v>
      </c>
      <c r="D43" s="22">
        <v>3</v>
      </c>
      <c r="E43" s="22">
        <v>2</v>
      </c>
      <c r="F43" s="22">
        <v>1</v>
      </c>
      <c r="G43" s="22">
        <v>5</v>
      </c>
      <c r="H43" s="22">
        <v>3</v>
      </c>
      <c r="I43" s="22"/>
      <c r="J43" s="22">
        <v>8</v>
      </c>
      <c r="K43" s="22"/>
      <c r="L43" s="22">
        <v>8</v>
      </c>
      <c r="M43" s="22">
        <v>9</v>
      </c>
      <c r="N43" s="22">
        <v>12</v>
      </c>
      <c r="O43" s="78"/>
      <c r="P43" s="25">
        <f t="shared" si="1"/>
        <v>55</v>
      </c>
    </row>
    <row r="44" spans="1:16" s="12" customFormat="1" x14ac:dyDescent="0.25">
      <c r="A44" s="166" t="s">
        <v>223</v>
      </c>
      <c r="B44" s="167" t="s">
        <v>224</v>
      </c>
      <c r="C44" s="77">
        <v>3</v>
      </c>
      <c r="D44" s="22"/>
      <c r="E44" s="22"/>
      <c r="F44" s="22"/>
      <c r="G44" s="22">
        <v>1</v>
      </c>
      <c r="H44" s="22"/>
      <c r="I44" s="22"/>
      <c r="J44" s="22"/>
      <c r="K44" s="22">
        <v>9</v>
      </c>
      <c r="L44" s="22">
        <v>8</v>
      </c>
      <c r="M44" s="22">
        <v>8</v>
      </c>
      <c r="N44" s="22">
        <v>12</v>
      </c>
      <c r="O44" s="78"/>
      <c r="P44" s="25">
        <f t="shared" si="1"/>
        <v>41</v>
      </c>
    </row>
    <row r="45" spans="1:16" s="12" customFormat="1" x14ac:dyDescent="0.25">
      <c r="A45" s="166" t="s">
        <v>229</v>
      </c>
      <c r="B45" s="167" t="s">
        <v>230</v>
      </c>
      <c r="C45" s="22">
        <v>5</v>
      </c>
      <c r="D45" s="22">
        <v>5</v>
      </c>
      <c r="E45" s="22"/>
      <c r="F45" s="22">
        <v>4</v>
      </c>
      <c r="G45" s="22">
        <v>4</v>
      </c>
      <c r="H45" s="22">
        <v>2</v>
      </c>
      <c r="I45" s="22"/>
      <c r="J45" s="22">
        <v>8</v>
      </c>
      <c r="K45" s="22">
        <v>8</v>
      </c>
      <c r="L45" s="22">
        <v>7</v>
      </c>
      <c r="M45" s="22"/>
      <c r="N45" s="22">
        <v>12</v>
      </c>
      <c r="O45" s="78"/>
      <c r="P45" s="25">
        <f t="shared" si="1"/>
        <v>55</v>
      </c>
    </row>
    <row r="46" spans="1:16" s="12" customFormat="1" x14ac:dyDescent="0.25">
      <c r="A46" s="166" t="s">
        <v>233</v>
      </c>
      <c r="B46" s="167" t="s">
        <v>234</v>
      </c>
      <c r="C46" s="77">
        <v>4</v>
      </c>
      <c r="D46" s="22">
        <v>5</v>
      </c>
      <c r="E46" s="22">
        <v>4</v>
      </c>
      <c r="F46" s="22"/>
      <c r="G46" s="22">
        <v>4</v>
      </c>
      <c r="H46" s="22">
        <v>5</v>
      </c>
      <c r="I46" s="22"/>
      <c r="J46" s="22">
        <v>7</v>
      </c>
      <c r="K46" s="22"/>
      <c r="L46" s="22">
        <v>5</v>
      </c>
      <c r="M46" s="22">
        <v>5</v>
      </c>
      <c r="N46" s="22">
        <v>12</v>
      </c>
      <c r="O46" s="78"/>
      <c r="P46" s="25">
        <f t="shared" si="1"/>
        <v>51</v>
      </c>
    </row>
    <row r="47" spans="1:16" s="12" customFormat="1" x14ac:dyDescent="0.25">
      <c r="A47" s="166" t="s">
        <v>235</v>
      </c>
      <c r="B47" s="167" t="s">
        <v>236</v>
      </c>
      <c r="C47" s="22">
        <v>4</v>
      </c>
      <c r="D47" s="22">
        <v>3</v>
      </c>
      <c r="E47" s="22">
        <v>2</v>
      </c>
      <c r="F47" s="22">
        <v>1</v>
      </c>
      <c r="G47" s="22">
        <v>5</v>
      </c>
      <c r="H47" s="22">
        <v>5</v>
      </c>
      <c r="I47" s="22"/>
      <c r="J47" s="22">
        <v>5</v>
      </c>
      <c r="K47" s="22">
        <v>6</v>
      </c>
      <c r="L47" s="22">
        <v>8</v>
      </c>
      <c r="M47" s="22"/>
      <c r="N47" s="22">
        <v>10</v>
      </c>
      <c r="O47" s="78"/>
      <c r="P47" s="25">
        <f t="shared" si="1"/>
        <v>49</v>
      </c>
    </row>
    <row r="48" spans="1:16" s="12" customFormat="1" x14ac:dyDescent="0.25">
      <c r="A48" s="166" t="s">
        <v>237</v>
      </c>
      <c r="B48" s="167" t="s">
        <v>238</v>
      </c>
      <c r="C48" s="77">
        <v>3</v>
      </c>
      <c r="D48" s="22"/>
      <c r="E48" s="22"/>
      <c r="F48" s="22"/>
      <c r="G48" s="22">
        <v>1</v>
      </c>
      <c r="H48" s="22"/>
      <c r="I48" s="22"/>
      <c r="J48" s="22"/>
      <c r="K48" s="22">
        <v>6</v>
      </c>
      <c r="L48" s="22">
        <v>5</v>
      </c>
      <c r="M48" s="22">
        <v>7</v>
      </c>
      <c r="N48" s="22">
        <v>14</v>
      </c>
      <c r="O48" s="78"/>
      <c r="P48" s="25">
        <f t="shared" si="1"/>
        <v>36</v>
      </c>
    </row>
    <row r="49" spans="1:16" s="12" customFormat="1" x14ac:dyDescent="0.25">
      <c r="A49" s="166" t="s">
        <v>239</v>
      </c>
      <c r="B49" s="167" t="s">
        <v>240</v>
      </c>
      <c r="C49" s="22">
        <v>5</v>
      </c>
      <c r="D49" s="22">
        <v>5</v>
      </c>
      <c r="E49" s="22"/>
      <c r="F49" s="22">
        <v>4</v>
      </c>
      <c r="G49" s="22">
        <v>4</v>
      </c>
      <c r="H49" s="22">
        <v>5</v>
      </c>
      <c r="I49" s="22"/>
      <c r="J49" s="22">
        <v>8</v>
      </c>
      <c r="K49" s="22">
        <v>8</v>
      </c>
      <c r="L49" s="22">
        <v>7</v>
      </c>
      <c r="M49" s="22"/>
      <c r="N49" s="22">
        <v>12</v>
      </c>
      <c r="O49" s="78"/>
      <c r="P49" s="25">
        <f t="shared" si="1"/>
        <v>58</v>
      </c>
    </row>
    <row r="50" spans="1:16" s="12" customFormat="1" x14ac:dyDescent="0.25">
      <c r="A50" s="166" t="s">
        <v>253</v>
      </c>
      <c r="B50" s="167" t="s">
        <v>254</v>
      </c>
      <c r="C50" s="77">
        <v>5</v>
      </c>
      <c r="D50" s="22"/>
      <c r="E50" s="22">
        <v>3</v>
      </c>
      <c r="F50" s="22">
        <v>4</v>
      </c>
      <c r="G50" s="22">
        <v>4</v>
      </c>
      <c r="H50" s="22"/>
      <c r="I50" s="22"/>
      <c r="J50" s="22">
        <v>5</v>
      </c>
      <c r="K50" s="22"/>
      <c r="L50" s="22">
        <v>7</v>
      </c>
      <c r="M50" s="22"/>
      <c r="N50" s="22">
        <v>9</v>
      </c>
      <c r="O50" s="78"/>
      <c r="P50" s="25">
        <f t="shared" si="1"/>
        <v>37</v>
      </c>
    </row>
    <row r="51" spans="1:16" s="12" customFormat="1" x14ac:dyDescent="0.25">
      <c r="A51" s="166" t="s">
        <v>255</v>
      </c>
      <c r="B51" s="167" t="s">
        <v>256</v>
      </c>
      <c r="C51" s="22">
        <v>4</v>
      </c>
      <c r="D51" s="22"/>
      <c r="E51" s="77">
        <v>4</v>
      </c>
      <c r="F51" s="22">
        <v>4</v>
      </c>
      <c r="G51" s="22">
        <v>3</v>
      </c>
      <c r="H51" s="22"/>
      <c r="I51" s="22">
        <v>4</v>
      </c>
      <c r="J51" s="22">
        <v>6</v>
      </c>
      <c r="K51" s="22"/>
      <c r="L51" s="22"/>
      <c r="M51" s="22">
        <v>8</v>
      </c>
      <c r="N51" s="22">
        <v>13</v>
      </c>
      <c r="O51" s="78"/>
      <c r="P51" s="25">
        <f t="shared" si="1"/>
        <v>46</v>
      </c>
    </row>
    <row r="52" spans="1:16" s="12" customFormat="1" x14ac:dyDescent="0.25">
      <c r="A52" s="166" t="s">
        <v>267</v>
      </c>
      <c r="B52" s="167" t="s">
        <v>268</v>
      </c>
      <c r="C52" s="22"/>
      <c r="D52" s="22"/>
      <c r="E52" s="77">
        <v>2</v>
      </c>
      <c r="F52" s="22"/>
      <c r="G52" s="22">
        <v>5</v>
      </c>
      <c r="H52" s="22"/>
      <c r="I52" s="22">
        <v>4</v>
      </c>
      <c r="J52" s="22">
        <v>7</v>
      </c>
      <c r="K52" s="22">
        <v>5</v>
      </c>
      <c r="L52" s="22">
        <v>7</v>
      </c>
      <c r="M52" s="22"/>
      <c r="N52" s="22">
        <v>12</v>
      </c>
      <c r="O52" s="78"/>
      <c r="P52" s="25">
        <f t="shared" si="1"/>
        <v>42</v>
      </c>
    </row>
    <row r="53" spans="1:16" s="12" customFormat="1" x14ac:dyDescent="0.25">
      <c r="A53" s="166" t="s">
        <v>269</v>
      </c>
      <c r="B53" s="167" t="s">
        <v>270</v>
      </c>
      <c r="C53" s="77">
        <v>4</v>
      </c>
      <c r="D53" s="22"/>
      <c r="E53" s="22"/>
      <c r="F53" s="22"/>
      <c r="G53" s="22">
        <v>1</v>
      </c>
      <c r="H53" s="22"/>
      <c r="I53" s="22"/>
      <c r="J53" s="22"/>
      <c r="K53" s="22">
        <v>6</v>
      </c>
      <c r="L53" s="22">
        <v>5</v>
      </c>
      <c r="M53" s="22">
        <v>7</v>
      </c>
      <c r="N53" s="22">
        <v>14</v>
      </c>
      <c r="O53" s="78"/>
      <c r="P53" s="25">
        <f t="shared" si="1"/>
        <v>37</v>
      </c>
    </row>
    <row r="54" spans="1:16" s="12" customFormat="1" x14ac:dyDescent="0.25">
      <c r="A54" s="166" t="s">
        <v>271</v>
      </c>
      <c r="B54" s="167" t="s">
        <v>272</v>
      </c>
      <c r="C54" s="22">
        <v>3</v>
      </c>
      <c r="D54" s="22">
        <v>5</v>
      </c>
      <c r="E54" s="22"/>
      <c r="F54" s="22">
        <v>4</v>
      </c>
      <c r="G54" s="22">
        <v>4</v>
      </c>
      <c r="H54" s="22">
        <v>2</v>
      </c>
      <c r="I54" s="22"/>
      <c r="J54" s="22">
        <v>8</v>
      </c>
      <c r="K54" s="22">
        <v>8</v>
      </c>
      <c r="L54" s="22">
        <v>7</v>
      </c>
      <c r="M54" s="22"/>
      <c r="N54" s="22">
        <v>12</v>
      </c>
      <c r="O54" s="78"/>
      <c r="P54" s="25">
        <f t="shared" si="1"/>
        <v>53</v>
      </c>
    </row>
    <row r="55" spans="1:16" s="12" customFormat="1" x14ac:dyDescent="0.25">
      <c r="A55" s="166" t="s">
        <v>275</v>
      </c>
      <c r="B55" s="167" t="s">
        <v>276</v>
      </c>
      <c r="C55" s="77">
        <v>4</v>
      </c>
      <c r="D55" s="22"/>
      <c r="E55" s="22">
        <v>3</v>
      </c>
      <c r="F55" s="22">
        <v>4</v>
      </c>
      <c r="G55" s="22">
        <v>4</v>
      </c>
      <c r="H55" s="22"/>
      <c r="I55" s="22"/>
      <c r="J55" s="22"/>
      <c r="K55" s="22">
        <v>6</v>
      </c>
      <c r="L55" s="22">
        <v>7</v>
      </c>
      <c r="M55" s="22"/>
      <c r="N55" s="22">
        <v>13</v>
      </c>
      <c r="O55" s="78"/>
      <c r="P55" s="25">
        <f t="shared" si="1"/>
        <v>41</v>
      </c>
    </row>
    <row r="56" spans="1:16" s="12" customFormat="1" x14ac:dyDescent="0.25">
      <c r="A56" s="166" t="s">
        <v>279</v>
      </c>
      <c r="B56" s="167" t="s">
        <v>280</v>
      </c>
      <c r="C56" s="77">
        <v>4</v>
      </c>
      <c r="D56" s="22">
        <v>5</v>
      </c>
      <c r="E56" s="22">
        <v>4</v>
      </c>
      <c r="F56" s="22"/>
      <c r="G56" s="22">
        <v>4</v>
      </c>
      <c r="H56" s="22">
        <v>3</v>
      </c>
      <c r="I56" s="22"/>
      <c r="J56" s="22">
        <v>7</v>
      </c>
      <c r="K56" s="22"/>
      <c r="L56" s="22">
        <v>5</v>
      </c>
      <c r="M56" s="22">
        <v>5</v>
      </c>
      <c r="N56" s="22">
        <v>12</v>
      </c>
      <c r="O56" s="78"/>
      <c r="P56" s="25">
        <f t="shared" si="1"/>
        <v>49</v>
      </c>
    </row>
    <row r="57" spans="1:16" s="12" customFormat="1" x14ac:dyDescent="0.25">
      <c r="A57" s="166" t="s">
        <v>281</v>
      </c>
      <c r="B57" s="167" t="s">
        <v>282</v>
      </c>
      <c r="C57" s="22">
        <v>5</v>
      </c>
      <c r="D57" s="22">
        <v>3</v>
      </c>
      <c r="E57" s="22">
        <v>2</v>
      </c>
      <c r="F57" s="22">
        <v>1</v>
      </c>
      <c r="G57" s="22">
        <v>5</v>
      </c>
      <c r="H57" s="22">
        <v>3</v>
      </c>
      <c r="I57" s="22"/>
      <c r="J57" s="22">
        <v>5</v>
      </c>
      <c r="K57" s="22">
        <v>6</v>
      </c>
      <c r="L57" s="22">
        <v>8</v>
      </c>
      <c r="M57" s="22"/>
      <c r="N57" s="22">
        <v>10</v>
      </c>
      <c r="O57" s="78"/>
      <c r="P57" s="25">
        <f t="shared" si="1"/>
        <v>48</v>
      </c>
    </row>
    <row r="58" spans="1:16" s="12" customFormat="1" x14ac:dyDescent="0.25">
      <c r="A58" s="166" t="s">
        <v>283</v>
      </c>
      <c r="B58" s="167" t="s">
        <v>284</v>
      </c>
      <c r="C58" s="77">
        <v>3</v>
      </c>
      <c r="D58" s="22"/>
      <c r="E58" s="22"/>
      <c r="F58" s="22"/>
      <c r="G58" s="22">
        <v>1</v>
      </c>
      <c r="H58" s="22"/>
      <c r="I58" s="22"/>
      <c r="J58" s="22"/>
      <c r="K58" s="22">
        <v>6</v>
      </c>
      <c r="L58" s="22">
        <v>5</v>
      </c>
      <c r="M58" s="22">
        <v>7</v>
      </c>
      <c r="N58" s="22">
        <v>14</v>
      </c>
      <c r="O58" s="78"/>
      <c r="P58" s="25">
        <f t="shared" si="1"/>
        <v>36</v>
      </c>
    </row>
    <row r="59" spans="1:16" s="12" customFormat="1" x14ac:dyDescent="0.25">
      <c r="A59" s="166" t="s">
        <v>285</v>
      </c>
      <c r="B59" s="167" t="s">
        <v>286</v>
      </c>
      <c r="C59" s="22">
        <v>4</v>
      </c>
      <c r="D59" s="22">
        <v>5</v>
      </c>
      <c r="E59" s="22"/>
      <c r="F59" s="22">
        <v>4</v>
      </c>
      <c r="G59" s="22">
        <v>4</v>
      </c>
      <c r="H59" s="22">
        <v>2</v>
      </c>
      <c r="I59" s="22"/>
      <c r="J59" s="22">
        <v>8</v>
      </c>
      <c r="K59" s="22">
        <v>8</v>
      </c>
      <c r="L59" s="22">
        <v>7</v>
      </c>
      <c r="M59" s="22"/>
      <c r="N59" s="22">
        <v>12</v>
      </c>
      <c r="O59" s="78"/>
      <c r="P59" s="25">
        <f t="shared" si="1"/>
        <v>54</v>
      </c>
    </row>
    <row r="60" spans="1:16" s="12" customFormat="1" x14ac:dyDescent="0.25">
      <c r="A60" s="166" t="s">
        <v>293</v>
      </c>
      <c r="B60" s="167" t="s">
        <v>294</v>
      </c>
      <c r="C60" s="77">
        <v>4</v>
      </c>
      <c r="D60" s="22"/>
      <c r="E60" s="22">
        <v>3</v>
      </c>
      <c r="F60" s="22">
        <v>4</v>
      </c>
      <c r="G60" s="22">
        <v>4</v>
      </c>
      <c r="H60" s="22"/>
      <c r="I60" s="22"/>
      <c r="J60" s="22"/>
      <c r="K60" s="22">
        <v>6</v>
      </c>
      <c r="L60" s="22">
        <v>7</v>
      </c>
      <c r="M60" s="22"/>
      <c r="N60" s="22">
        <v>13</v>
      </c>
      <c r="O60" s="78"/>
      <c r="P60" s="25">
        <f t="shared" si="1"/>
        <v>41</v>
      </c>
    </row>
    <row r="61" spans="1:16" s="12" customFormat="1" x14ac:dyDescent="0.25">
      <c r="A61" s="166" t="s">
        <v>301</v>
      </c>
      <c r="B61" s="167" t="s">
        <v>302</v>
      </c>
      <c r="C61" s="77">
        <v>3</v>
      </c>
      <c r="D61" s="22">
        <v>5</v>
      </c>
      <c r="E61" s="22">
        <v>4</v>
      </c>
      <c r="F61" s="22"/>
      <c r="G61" s="22">
        <v>4</v>
      </c>
      <c r="H61" s="22">
        <v>5</v>
      </c>
      <c r="I61" s="22"/>
      <c r="J61" s="22">
        <v>7</v>
      </c>
      <c r="K61" s="22"/>
      <c r="L61" s="22">
        <v>5</v>
      </c>
      <c r="M61" s="22">
        <v>5</v>
      </c>
      <c r="N61" s="22">
        <v>12</v>
      </c>
      <c r="O61" s="78"/>
      <c r="P61" s="25">
        <f t="shared" si="1"/>
        <v>50</v>
      </c>
    </row>
    <row r="62" spans="1:16" s="12" customFormat="1" x14ac:dyDescent="0.25">
      <c r="A62" s="166" t="s">
        <v>303</v>
      </c>
      <c r="B62" s="167" t="s">
        <v>304</v>
      </c>
      <c r="C62" s="22"/>
      <c r="D62" s="22"/>
      <c r="E62" s="77">
        <v>2</v>
      </c>
      <c r="F62" s="22"/>
      <c r="G62" s="22">
        <v>5</v>
      </c>
      <c r="H62" s="22"/>
      <c r="I62" s="22">
        <v>4</v>
      </c>
      <c r="J62" s="22">
        <v>7</v>
      </c>
      <c r="K62" s="22">
        <v>5</v>
      </c>
      <c r="L62" s="22">
        <v>7</v>
      </c>
      <c r="M62" s="22"/>
      <c r="N62" s="22">
        <v>12</v>
      </c>
      <c r="O62" s="78"/>
      <c r="P62" s="25">
        <f t="shared" si="1"/>
        <v>42</v>
      </c>
    </row>
    <row r="63" spans="1:16" s="12" customFormat="1" x14ac:dyDescent="0.25">
      <c r="A63" s="166" t="s">
        <v>307</v>
      </c>
      <c r="B63" s="167" t="s">
        <v>308</v>
      </c>
      <c r="C63" s="77">
        <v>4</v>
      </c>
      <c r="D63" s="22"/>
      <c r="E63" s="22"/>
      <c r="F63" s="22"/>
      <c r="G63" s="22">
        <v>1</v>
      </c>
      <c r="H63" s="22"/>
      <c r="I63" s="22"/>
      <c r="J63" s="22"/>
      <c r="K63" s="22">
        <v>6</v>
      </c>
      <c r="L63" s="22">
        <v>5</v>
      </c>
      <c r="M63" s="22">
        <v>7</v>
      </c>
      <c r="N63" s="22">
        <v>14</v>
      </c>
      <c r="O63" s="78"/>
      <c r="P63" s="25">
        <f t="shared" si="1"/>
        <v>37</v>
      </c>
    </row>
    <row r="64" spans="1:16" s="12" customFormat="1" x14ac:dyDescent="0.25">
      <c r="A64" s="166" t="s">
        <v>315</v>
      </c>
      <c r="B64" s="167" t="s">
        <v>316</v>
      </c>
      <c r="C64" s="22">
        <v>3</v>
      </c>
      <c r="D64" s="22">
        <v>5</v>
      </c>
      <c r="E64" s="22"/>
      <c r="F64" s="22">
        <v>4</v>
      </c>
      <c r="G64" s="22">
        <v>4</v>
      </c>
      <c r="H64" s="22">
        <v>2</v>
      </c>
      <c r="I64" s="22"/>
      <c r="J64" s="22">
        <v>8</v>
      </c>
      <c r="K64" s="22">
        <v>8</v>
      </c>
      <c r="L64" s="22">
        <v>7</v>
      </c>
      <c r="M64" s="22"/>
      <c r="N64" s="22">
        <v>12</v>
      </c>
      <c r="O64" s="78"/>
      <c r="P64" s="25">
        <f t="shared" si="1"/>
        <v>53</v>
      </c>
    </row>
    <row r="65" spans="1:16" s="12" customFormat="1" x14ac:dyDescent="0.25">
      <c r="A65" s="166" t="s">
        <v>321</v>
      </c>
      <c r="B65" s="167" t="s">
        <v>322</v>
      </c>
      <c r="C65" s="77">
        <v>4</v>
      </c>
      <c r="D65" s="22"/>
      <c r="E65" s="22">
        <v>3</v>
      </c>
      <c r="F65" s="22">
        <v>4</v>
      </c>
      <c r="G65" s="22">
        <v>4</v>
      </c>
      <c r="H65" s="22"/>
      <c r="I65" s="22"/>
      <c r="J65" s="22"/>
      <c r="K65" s="22">
        <v>6</v>
      </c>
      <c r="L65" s="22">
        <v>7</v>
      </c>
      <c r="M65" s="22"/>
      <c r="N65" s="22">
        <v>13</v>
      </c>
      <c r="O65" s="78"/>
      <c r="P65" s="25">
        <f t="shared" si="1"/>
        <v>41</v>
      </c>
    </row>
    <row r="66" spans="1:16" s="12" customFormat="1" x14ac:dyDescent="0.25">
      <c r="A66" s="166" t="s">
        <v>327</v>
      </c>
      <c r="B66" s="167" t="s">
        <v>328</v>
      </c>
      <c r="C66" s="77">
        <v>4</v>
      </c>
      <c r="D66" s="22">
        <v>5</v>
      </c>
      <c r="E66" s="22">
        <v>4</v>
      </c>
      <c r="F66" s="22"/>
      <c r="G66" s="22">
        <v>4</v>
      </c>
      <c r="H66" s="22">
        <v>3</v>
      </c>
      <c r="I66" s="22"/>
      <c r="J66" s="22">
        <v>7</v>
      </c>
      <c r="K66" s="22"/>
      <c r="L66" s="22">
        <v>5</v>
      </c>
      <c r="M66" s="22">
        <v>5</v>
      </c>
      <c r="N66" s="22">
        <v>12</v>
      </c>
      <c r="O66" s="78"/>
      <c r="P66" s="25">
        <f t="shared" si="1"/>
        <v>49</v>
      </c>
    </row>
    <row r="67" spans="1:16" s="12" customFormat="1" x14ac:dyDescent="0.25">
      <c r="A67" s="166" t="s">
        <v>341</v>
      </c>
      <c r="B67" s="167" t="s">
        <v>342</v>
      </c>
      <c r="C67" s="22">
        <v>5</v>
      </c>
      <c r="D67" s="22">
        <v>3</v>
      </c>
      <c r="E67" s="22">
        <v>2</v>
      </c>
      <c r="F67" s="22">
        <v>1</v>
      </c>
      <c r="G67" s="22">
        <v>5</v>
      </c>
      <c r="H67" s="22">
        <v>3</v>
      </c>
      <c r="I67" s="22"/>
      <c r="J67" s="22">
        <v>5</v>
      </c>
      <c r="K67" s="22">
        <v>6</v>
      </c>
      <c r="L67" s="22">
        <v>8</v>
      </c>
      <c r="M67" s="22"/>
      <c r="N67" s="22">
        <v>10</v>
      </c>
      <c r="O67" s="78"/>
      <c r="P67" s="25">
        <f t="shared" si="1"/>
        <v>48</v>
      </c>
    </row>
    <row r="68" spans="1:16" s="12" customFormat="1" x14ac:dyDescent="0.25">
      <c r="A68" s="166" t="s">
        <v>353</v>
      </c>
      <c r="B68" s="167" t="s">
        <v>354</v>
      </c>
      <c r="C68" s="77">
        <v>3</v>
      </c>
      <c r="D68" s="22"/>
      <c r="E68" s="22"/>
      <c r="F68" s="22"/>
      <c r="G68" s="22">
        <v>1</v>
      </c>
      <c r="H68" s="22"/>
      <c r="I68" s="22"/>
      <c r="J68" s="22"/>
      <c r="K68" s="22">
        <v>6</v>
      </c>
      <c r="L68" s="22">
        <v>5</v>
      </c>
      <c r="M68" s="22">
        <v>7</v>
      </c>
      <c r="N68" s="22">
        <v>14</v>
      </c>
      <c r="O68" s="78"/>
      <c r="P68" s="25">
        <f t="shared" si="1"/>
        <v>36</v>
      </c>
    </row>
    <row r="69" spans="1:16" s="12" customFormat="1" x14ac:dyDescent="0.25">
      <c r="A69" s="166" t="s">
        <v>355</v>
      </c>
      <c r="B69" s="167" t="s">
        <v>356</v>
      </c>
      <c r="C69" s="22">
        <v>4</v>
      </c>
      <c r="D69" s="22">
        <v>5</v>
      </c>
      <c r="E69" s="22"/>
      <c r="F69" s="22">
        <v>4</v>
      </c>
      <c r="G69" s="22">
        <v>4</v>
      </c>
      <c r="H69" s="22">
        <v>2</v>
      </c>
      <c r="I69" s="22"/>
      <c r="J69" s="22">
        <v>8</v>
      </c>
      <c r="K69" s="22">
        <v>8</v>
      </c>
      <c r="L69" s="22">
        <v>7</v>
      </c>
      <c r="M69" s="22"/>
      <c r="N69" s="22">
        <v>12</v>
      </c>
      <c r="O69" s="78"/>
      <c r="P69" s="25">
        <f t="shared" si="1"/>
        <v>54</v>
      </c>
    </row>
    <row r="70" spans="1:16" s="12" customFormat="1" x14ac:dyDescent="0.25">
      <c r="A70" s="166" t="s">
        <v>359</v>
      </c>
      <c r="B70" s="167" t="s">
        <v>360</v>
      </c>
      <c r="C70" s="77">
        <v>4</v>
      </c>
      <c r="D70" s="22"/>
      <c r="E70" s="22">
        <v>3</v>
      </c>
      <c r="F70" s="22">
        <v>4</v>
      </c>
      <c r="G70" s="22">
        <v>4</v>
      </c>
      <c r="H70" s="22"/>
      <c r="I70" s="22"/>
      <c r="J70" s="22"/>
      <c r="K70" s="22">
        <v>6</v>
      </c>
      <c r="L70" s="22">
        <v>7</v>
      </c>
      <c r="M70" s="22"/>
      <c r="N70" s="22">
        <v>13</v>
      </c>
      <c r="O70" s="78"/>
      <c r="P70" s="25">
        <f t="shared" si="1"/>
        <v>41</v>
      </c>
    </row>
    <row r="71" spans="1:16" s="12" customFormat="1" x14ac:dyDescent="0.25">
      <c r="A71" s="166" t="s">
        <v>361</v>
      </c>
      <c r="B71" s="167" t="s">
        <v>362</v>
      </c>
      <c r="C71" s="77">
        <v>3</v>
      </c>
      <c r="D71" s="22">
        <v>5</v>
      </c>
      <c r="E71" s="22">
        <v>4</v>
      </c>
      <c r="F71" s="22"/>
      <c r="G71" s="22">
        <v>4</v>
      </c>
      <c r="H71" s="22">
        <v>5</v>
      </c>
      <c r="I71" s="22"/>
      <c r="J71" s="22">
        <v>7</v>
      </c>
      <c r="K71" s="22"/>
      <c r="L71" s="22">
        <v>5</v>
      </c>
      <c r="M71" s="22">
        <v>5</v>
      </c>
      <c r="N71" s="22">
        <v>12</v>
      </c>
      <c r="O71" s="78"/>
      <c r="P71" s="25">
        <f t="shared" si="1"/>
        <v>50</v>
      </c>
    </row>
    <row r="72" spans="1:16" s="12" customFormat="1" x14ac:dyDescent="0.25">
      <c r="A72" s="166" t="s">
        <v>365</v>
      </c>
      <c r="B72" s="167" t="s">
        <v>366</v>
      </c>
      <c r="C72" s="22">
        <v>5</v>
      </c>
      <c r="D72" s="22">
        <v>3</v>
      </c>
      <c r="E72" s="22">
        <v>2</v>
      </c>
      <c r="F72" s="22">
        <v>1</v>
      </c>
      <c r="G72" s="22">
        <v>5</v>
      </c>
      <c r="H72" s="22">
        <v>3</v>
      </c>
      <c r="I72" s="22"/>
      <c r="J72" s="22">
        <v>5</v>
      </c>
      <c r="K72" s="22">
        <v>6</v>
      </c>
      <c r="L72" s="22">
        <v>8</v>
      </c>
      <c r="M72" s="22"/>
      <c r="N72" s="22">
        <v>10</v>
      </c>
      <c r="O72" s="78"/>
      <c r="P72" s="25">
        <f t="shared" si="1"/>
        <v>48</v>
      </c>
    </row>
    <row r="73" spans="1:16" s="12" customFormat="1" x14ac:dyDescent="0.25">
      <c r="A73" s="166" t="s">
        <v>367</v>
      </c>
      <c r="B73" s="167" t="s">
        <v>368</v>
      </c>
      <c r="C73" s="77">
        <v>3</v>
      </c>
      <c r="D73" s="22"/>
      <c r="E73" s="22"/>
      <c r="F73" s="22"/>
      <c r="G73" s="22">
        <v>1</v>
      </c>
      <c r="H73" s="22"/>
      <c r="I73" s="22"/>
      <c r="J73" s="22"/>
      <c r="K73" s="22">
        <v>6</v>
      </c>
      <c r="L73" s="22">
        <v>5</v>
      </c>
      <c r="M73" s="22">
        <v>7</v>
      </c>
      <c r="N73" s="22">
        <v>14</v>
      </c>
      <c r="O73" s="78"/>
      <c r="P73" s="25">
        <f t="shared" si="1"/>
        <v>36</v>
      </c>
    </row>
    <row r="74" spans="1:16" s="12" customFormat="1" x14ac:dyDescent="0.25">
      <c r="A74" s="166" t="s">
        <v>371</v>
      </c>
      <c r="B74" s="167" t="s">
        <v>372</v>
      </c>
      <c r="C74" s="22">
        <v>4</v>
      </c>
      <c r="D74" s="22">
        <v>5</v>
      </c>
      <c r="E74" s="22"/>
      <c r="F74" s="22">
        <v>4</v>
      </c>
      <c r="G74" s="22">
        <v>4</v>
      </c>
      <c r="H74" s="22">
        <v>2</v>
      </c>
      <c r="I74" s="22"/>
      <c r="J74" s="22">
        <v>8</v>
      </c>
      <c r="K74" s="22">
        <v>8</v>
      </c>
      <c r="L74" s="22">
        <v>7</v>
      </c>
      <c r="M74" s="22"/>
      <c r="N74" s="22">
        <v>12</v>
      </c>
      <c r="O74" s="78"/>
      <c r="P74" s="25">
        <f t="shared" si="1"/>
        <v>54</v>
      </c>
    </row>
    <row r="75" spans="1:16" s="12" customFormat="1" x14ac:dyDescent="0.25">
      <c r="A75" s="166" t="s">
        <v>373</v>
      </c>
      <c r="B75" s="167" t="s">
        <v>374</v>
      </c>
      <c r="C75" s="77">
        <v>4</v>
      </c>
      <c r="D75" s="22"/>
      <c r="E75" s="22">
        <v>3</v>
      </c>
      <c r="F75" s="22">
        <v>4</v>
      </c>
      <c r="G75" s="22">
        <v>4</v>
      </c>
      <c r="H75" s="22"/>
      <c r="I75" s="22"/>
      <c r="J75" s="22"/>
      <c r="K75" s="22">
        <v>6</v>
      </c>
      <c r="L75" s="22">
        <v>7</v>
      </c>
      <c r="M75" s="22"/>
      <c r="N75" s="22">
        <v>13</v>
      </c>
      <c r="O75" s="78"/>
      <c r="P75" s="25">
        <f t="shared" si="1"/>
        <v>41</v>
      </c>
    </row>
    <row r="76" spans="1:16" s="12" customFormat="1" x14ac:dyDescent="0.25">
      <c r="A76" s="166" t="s">
        <v>377</v>
      </c>
      <c r="B76" s="167" t="s">
        <v>378</v>
      </c>
      <c r="C76" s="77">
        <v>3</v>
      </c>
      <c r="D76" s="22">
        <v>5</v>
      </c>
      <c r="E76" s="22">
        <v>4</v>
      </c>
      <c r="F76" s="22"/>
      <c r="G76" s="22">
        <v>4</v>
      </c>
      <c r="H76" s="22">
        <v>5</v>
      </c>
      <c r="I76" s="22"/>
      <c r="J76" s="22">
        <v>7</v>
      </c>
      <c r="K76" s="22"/>
      <c r="L76" s="22">
        <v>5</v>
      </c>
      <c r="M76" s="22">
        <v>5</v>
      </c>
      <c r="N76" s="22">
        <v>12</v>
      </c>
      <c r="O76" s="78"/>
      <c r="P76" s="25">
        <f t="shared" si="1"/>
        <v>50</v>
      </c>
    </row>
    <row r="77" spans="1:16" s="12" customFormat="1" x14ac:dyDescent="0.25">
      <c r="A77" s="166" t="s">
        <v>381</v>
      </c>
      <c r="B77" s="167" t="s">
        <v>382</v>
      </c>
      <c r="C77" s="22"/>
      <c r="D77" s="22"/>
      <c r="E77" s="77">
        <v>2</v>
      </c>
      <c r="F77" s="22"/>
      <c r="G77" s="22">
        <v>5</v>
      </c>
      <c r="H77" s="22"/>
      <c r="I77" s="22">
        <v>4</v>
      </c>
      <c r="J77" s="22">
        <v>7</v>
      </c>
      <c r="K77" s="22">
        <v>5</v>
      </c>
      <c r="L77" s="22">
        <v>7</v>
      </c>
      <c r="M77" s="22"/>
      <c r="N77" s="22">
        <v>12</v>
      </c>
      <c r="O77" s="78"/>
      <c r="P77" s="25">
        <f t="shared" si="1"/>
        <v>42</v>
      </c>
    </row>
    <row r="78" spans="1:16" s="12" customFormat="1" x14ac:dyDescent="0.25">
      <c r="A78" s="166" t="s">
        <v>393</v>
      </c>
      <c r="B78" s="167" t="s">
        <v>394</v>
      </c>
      <c r="C78" s="77">
        <v>4</v>
      </c>
      <c r="D78" s="22"/>
      <c r="E78" s="22"/>
      <c r="F78" s="22"/>
      <c r="G78" s="22">
        <v>1</v>
      </c>
      <c r="H78" s="22"/>
      <c r="I78" s="22"/>
      <c r="J78" s="22"/>
      <c r="K78" s="22">
        <v>6</v>
      </c>
      <c r="L78" s="22">
        <v>5</v>
      </c>
      <c r="M78" s="22">
        <v>7</v>
      </c>
      <c r="N78" s="22">
        <v>14</v>
      </c>
      <c r="O78" s="78"/>
      <c r="P78" s="25">
        <f t="shared" si="1"/>
        <v>37</v>
      </c>
    </row>
    <row r="79" spans="1:16" s="12" customFormat="1" x14ac:dyDescent="0.25">
      <c r="A79" s="166" t="s">
        <v>399</v>
      </c>
      <c r="B79" s="167" t="s">
        <v>400</v>
      </c>
      <c r="C79" s="22">
        <v>3</v>
      </c>
      <c r="D79" s="22">
        <v>5</v>
      </c>
      <c r="E79" s="22"/>
      <c r="F79" s="22">
        <v>4</v>
      </c>
      <c r="G79" s="22">
        <v>4</v>
      </c>
      <c r="H79" s="22">
        <v>2</v>
      </c>
      <c r="I79" s="22"/>
      <c r="J79" s="22">
        <v>8</v>
      </c>
      <c r="K79" s="22">
        <v>8</v>
      </c>
      <c r="L79" s="22">
        <v>7</v>
      </c>
      <c r="M79" s="22"/>
      <c r="N79" s="22">
        <v>12</v>
      </c>
      <c r="O79" s="78"/>
      <c r="P79" s="25">
        <f t="shared" si="1"/>
        <v>53</v>
      </c>
    </row>
    <row r="80" spans="1:16" s="12" customFormat="1" x14ac:dyDescent="0.25">
      <c r="A80" s="166" t="s">
        <v>403</v>
      </c>
      <c r="B80" s="167" t="s">
        <v>404</v>
      </c>
      <c r="C80" s="77">
        <v>4</v>
      </c>
      <c r="D80" s="22"/>
      <c r="E80" s="22">
        <v>3</v>
      </c>
      <c r="F80" s="22">
        <v>4</v>
      </c>
      <c r="G80" s="22">
        <v>4</v>
      </c>
      <c r="H80" s="22"/>
      <c r="I80" s="22"/>
      <c r="J80" s="22"/>
      <c r="K80" s="22">
        <v>6</v>
      </c>
      <c r="L80" s="22">
        <v>7</v>
      </c>
      <c r="M80" s="22"/>
      <c r="N80" s="22">
        <v>13</v>
      </c>
      <c r="O80" s="78"/>
      <c r="P80" s="25">
        <f t="shared" ref="P80:P87" si="2">SUM(C80:N80)</f>
        <v>41</v>
      </c>
    </row>
    <row r="81" spans="1:16" s="12" customFormat="1" x14ac:dyDescent="0.25">
      <c r="A81" s="166" t="s">
        <v>405</v>
      </c>
      <c r="B81" s="167" t="s">
        <v>406</v>
      </c>
      <c r="C81" s="77">
        <v>4</v>
      </c>
      <c r="D81" s="22">
        <v>5</v>
      </c>
      <c r="E81" s="22">
        <v>4</v>
      </c>
      <c r="F81" s="22"/>
      <c r="G81" s="22">
        <v>4</v>
      </c>
      <c r="H81" s="22">
        <v>3</v>
      </c>
      <c r="I81" s="22"/>
      <c r="J81" s="22">
        <v>7</v>
      </c>
      <c r="K81" s="22"/>
      <c r="L81" s="22">
        <v>5</v>
      </c>
      <c r="M81" s="22">
        <v>5</v>
      </c>
      <c r="N81" s="22">
        <v>12</v>
      </c>
      <c r="O81" s="78"/>
      <c r="P81" s="25">
        <f t="shared" si="2"/>
        <v>49</v>
      </c>
    </row>
    <row r="82" spans="1:16" s="12" customFormat="1" x14ac:dyDescent="0.25">
      <c r="A82" s="166" t="s">
        <v>407</v>
      </c>
      <c r="B82" s="167" t="s">
        <v>408</v>
      </c>
      <c r="C82" s="22">
        <v>5</v>
      </c>
      <c r="D82" s="22">
        <v>3</v>
      </c>
      <c r="E82" s="22">
        <v>2</v>
      </c>
      <c r="F82" s="22">
        <v>1</v>
      </c>
      <c r="G82" s="22">
        <v>5</v>
      </c>
      <c r="H82" s="22">
        <v>3</v>
      </c>
      <c r="I82" s="22"/>
      <c r="J82" s="22">
        <v>5</v>
      </c>
      <c r="K82" s="22">
        <v>6</v>
      </c>
      <c r="L82" s="22">
        <v>8</v>
      </c>
      <c r="M82" s="22"/>
      <c r="N82" s="22">
        <v>10</v>
      </c>
      <c r="O82" s="78"/>
      <c r="P82" s="25">
        <f t="shared" si="2"/>
        <v>48</v>
      </c>
    </row>
    <row r="83" spans="1:16" s="12" customFormat="1" x14ac:dyDescent="0.25">
      <c r="A83" s="166" t="s">
        <v>409</v>
      </c>
      <c r="B83" s="167" t="s">
        <v>410</v>
      </c>
      <c r="C83" s="77">
        <v>3</v>
      </c>
      <c r="D83" s="22"/>
      <c r="E83" s="22"/>
      <c r="F83" s="22"/>
      <c r="G83" s="22">
        <v>1</v>
      </c>
      <c r="H83" s="22"/>
      <c r="I83" s="22"/>
      <c r="J83" s="22"/>
      <c r="K83" s="22">
        <v>6</v>
      </c>
      <c r="L83" s="22">
        <v>5</v>
      </c>
      <c r="M83" s="22">
        <v>7</v>
      </c>
      <c r="N83" s="22">
        <v>14</v>
      </c>
      <c r="O83" s="78"/>
      <c r="P83" s="25">
        <f t="shared" si="2"/>
        <v>36</v>
      </c>
    </row>
    <row r="84" spans="1:16" s="12" customFormat="1" x14ac:dyDescent="0.25">
      <c r="A84" s="166" t="s">
        <v>411</v>
      </c>
      <c r="B84" s="167" t="s">
        <v>412</v>
      </c>
      <c r="C84" s="22">
        <v>4</v>
      </c>
      <c r="D84" s="22">
        <v>5</v>
      </c>
      <c r="E84" s="22"/>
      <c r="F84" s="22">
        <v>4</v>
      </c>
      <c r="G84" s="22">
        <v>4</v>
      </c>
      <c r="H84" s="22">
        <v>2</v>
      </c>
      <c r="I84" s="22"/>
      <c r="J84" s="22">
        <v>8</v>
      </c>
      <c r="K84" s="22">
        <v>8</v>
      </c>
      <c r="L84" s="22">
        <v>7</v>
      </c>
      <c r="M84" s="22"/>
      <c r="N84" s="22">
        <v>12</v>
      </c>
      <c r="O84" s="78"/>
      <c r="P84" s="25">
        <f t="shared" si="2"/>
        <v>54</v>
      </c>
    </row>
    <row r="85" spans="1:16" s="12" customFormat="1" x14ac:dyDescent="0.25">
      <c r="A85" s="166" t="s">
        <v>419</v>
      </c>
      <c r="B85" s="167" t="s">
        <v>420</v>
      </c>
      <c r="C85" s="77">
        <v>5</v>
      </c>
      <c r="D85" s="22"/>
      <c r="E85" s="22">
        <v>3</v>
      </c>
      <c r="F85" s="22">
        <v>4</v>
      </c>
      <c r="G85" s="22">
        <v>4</v>
      </c>
      <c r="H85" s="22"/>
      <c r="I85" s="22"/>
      <c r="J85" s="22"/>
      <c r="K85" s="22">
        <v>6</v>
      </c>
      <c r="L85" s="22">
        <v>7</v>
      </c>
      <c r="M85" s="22"/>
      <c r="N85" s="22">
        <v>13</v>
      </c>
      <c r="O85" s="78"/>
      <c r="P85" s="25">
        <f t="shared" si="2"/>
        <v>42</v>
      </c>
    </row>
    <row r="86" spans="1:16" s="12" customFormat="1" x14ac:dyDescent="0.25">
      <c r="A86" s="166" t="s">
        <v>429</v>
      </c>
      <c r="B86" s="167" t="s">
        <v>430</v>
      </c>
      <c r="C86" s="77">
        <v>4</v>
      </c>
      <c r="D86" s="22">
        <v>5</v>
      </c>
      <c r="E86" s="22">
        <v>4</v>
      </c>
      <c r="F86" s="22"/>
      <c r="G86" s="22">
        <v>4</v>
      </c>
      <c r="H86" s="22">
        <v>3</v>
      </c>
      <c r="I86" s="22"/>
      <c r="J86" s="22">
        <v>7</v>
      </c>
      <c r="K86" s="22"/>
      <c r="L86" s="22">
        <v>5</v>
      </c>
      <c r="M86" s="22">
        <v>5</v>
      </c>
      <c r="N86" s="22">
        <v>12</v>
      </c>
      <c r="O86" s="78"/>
      <c r="P86" s="25">
        <f t="shared" si="2"/>
        <v>49</v>
      </c>
    </row>
    <row r="87" spans="1:16" s="12" customFormat="1" x14ac:dyDescent="0.25">
      <c r="A87" s="166" t="s">
        <v>433</v>
      </c>
      <c r="B87" s="167" t="s">
        <v>434</v>
      </c>
      <c r="C87" s="22">
        <v>4</v>
      </c>
      <c r="D87" s="22">
        <v>3</v>
      </c>
      <c r="E87" s="22">
        <v>2</v>
      </c>
      <c r="F87" s="22">
        <v>1</v>
      </c>
      <c r="G87" s="22">
        <v>5</v>
      </c>
      <c r="H87" s="22">
        <v>3</v>
      </c>
      <c r="I87" s="22"/>
      <c r="J87" s="22">
        <v>5</v>
      </c>
      <c r="K87" s="22">
        <v>6</v>
      </c>
      <c r="L87" s="22">
        <v>8</v>
      </c>
      <c r="M87" s="22"/>
      <c r="N87" s="22">
        <v>10</v>
      </c>
      <c r="O87" s="78"/>
      <c r="P87" s="25">
        <f t="shared" si="2"/>
        <v>47</v>
      </c>
    </row>
    <row r="88" spans="1:16" s="12" customFormat="1" ht="15.75" x14ac:dyDescent="0.25">
      <c r="A88" s="188" t="s">
        <v>47</v>
      </c>
      <c r="B88" s="189"/>
      <c r="C88" s="85">
        <f t="shared" ref="C88:N88" si="3">COUNTA(C15:C87)</f>
        <v>69</v>
      </c>
      <c r="D88" s="50">
        <f t="shared" si="3"/>
        <v>39</v>
      </c>
      <c r="E88" s="50">
        <f t="shared" si="3"/>
        <v>43</v>
      </c>
      <c r="F88" s="50">
        <f t="shared" si="3"/>
        <v>42</v>
      </c>
      <c r="G88" s="50">
        <f t="shared" si="3"/>
        <v>73</v>
      </c>
      <c r="H88" s="50">
        <f t="shared" si="3"/>
        <v>39</v>
      </c>
      <c r="I88" s="50">
        <f t="shared" si="3"/>
        <v>6</v>
      </c>
      <c r="J88" s="50">
        <f t="shared" si="3"/>
        <v>48</v>
      </c>
      <c r="K88" s="50">
        <f t="shared" si="3"/>
        <v>54</v>
      </c>
      <c r="L88" s="50">
        <f t="shared" si="3"/>
        <v>71</v>
      </c>
      <c r="M88" s="50">
        <f t="shared" si="3"/>
        <v>31</v>
      </c>
      <c r="N88" s="50">
        <f t="shared" si="3"/>
        <v>73</v>
      </c>
      <c r="O88" s="26">
        <f>COUNT(O15:O87)</f>
        <v>0</v>
      </c>
      <c r="P88" s="58"/>
    </row>
    <row r="89" spans="1:16" s="12" customFormat="1" ht="15.75" x14ac:dyDescent="0.25">
      <c r="A89" s="180" t="s">
        <v>4</v>
      </c>
      <c r="B89" s="181"/>
      <c r="C89" s="161">
        <f t="shared" ref="C89:O89" si="4">COUNTIF(C15:C87,"&gt;"&amp;C14)</f>
        <v>49</v>
      </c>
      <c r="D89" s="164">
        <f t="shared" si="4"/>
        <v>27</v>
      </c>
      <c r="E89" s="164">
        <f t="shared" si="4"/>
        <v>14</v>
      </c>
      <c r="F89" s="164">
        <f t="shared" si="4"/>
        <v>30</v>
      </c>
      <c r="G89" s="164">
        <f t="shared" si="4"/>
        <v>56</v>
      </c>
      <c r="H89" s="164">
        <f t="shared" si="4"/>
        <v>12</v>
      </c>
      <c r="I89" s="164">
        <f t="shared" si="4"/>
        <v>6</v>
      </c>
      <c r="J89" s="164">
        <f t="shared" si="4"/>
        <v>33</v>
      </c>
      <c r="K89" s="164">
        <f t="shared" si="4"/>
        <v>17</v>
      </c>
      <c r="L89" s="164">
        <f t="shared" si="4"/>
        <v>46</v>
      </c>
      <c r="M89" s="164">
        <f t="shared" si="4"/>
        <v>19</v>
      </c>
      <c r="N89" s="164">
        <f t="shared" si="4"/>
        <v>70</v>
      </c>
      <c r="O89" s="26">
        <f t="shared" si="4"/>
        <v>0</v>
      </c>
      <c r="P89" s="58"/>
    </row>
    <row r="90" spans="1:16" s="12" customFormat="1" ht="15.75" x14ac:dyDescent="0.25">
      <c r="A90" s="180" t="s">
        <v>52</v>
      </c>
      <c r="B90" s="181"/>
      <c r="C90" s="161">
        <f t="shared" ref="C90:N90" si="5">ROUND(C89*100/C88,0)</f>
        <v>71</v>
      </c>
      <c r="D90" s="161">
        <f t="shared" si="5"/>
        <v>69</v>
      </c>
      <c r="E90" s="164">
        <f t="shared" si="5"/>
        <v>33</v>
      </c>
      <c r="F90" s="164">
        <f t="shared" si="5"/>
        <v>71</v>
      </c>
      <c r="G90" s="164">
        <f t="shared" si="5"/>
        <v>77</v>
      </c>
      <c r="H90" s="164">
        <f t="shared" si="5"/>
        <v>31</v>
      </c>
      <c r="I90" s="164">
        <f t="shared" si="5"/>
        <v>100</v>
      </c>
      <c r="J90" s="164">
        <f t="shared" si="5"/>
        <v>69</v>
      </c>
      <c r="K90" s="164">
        <f t="shared" si="5"/>
        <v>31</v>
      </c>
      <c r="L90" s="164">
        <f t="shared" si="5"/>
        <v>65</v>
      </c>
      <c r="M90" s="164">
        <f t="shared" si="5"/>
        <v>61</v>
      </c>
      <c r="N90" s="164">
        <f t="shared" si="5"/>
        <v>96</v>
      </c>
      <c r="O90" s="26" t="e">
        <f>ROUND(O89*100/O88,0)</f>
        <v>#DIV/0!</v>
      </c>
      <c r="P90" s="58"/>
    </row>
    <row r="91" spans="1:16" s="12" customFormat="1" x14ac:dyDescent="0.25">
      <c r="A91" s="184" t="s">
        <v>14</v>
      </c>
      <c r="B91" s="185"/>
      <c r="C91" s="161" t="str">
        <f>IF(C90&gt;=80,"3",IF(C90&gt;=70,"2",IF(C90&gt;=60,"1","-")))</f>
        <v>2</v>
      </c>
      <c r="D91" s="164" t="str">
        <f t="shared" ref="D91:O91" si="6">IF(D90&gt;=80,"3",IF(D90&gt;=70,"2",IF(D90&gt;=60,"1","-")))</f>
        <v>1</v>
      </c>
      <c r="E91" s="164" t="str">
        <f t="shared" si="6"/>
        <v>-</v>
      </c>
      <c r="F91" s="164" t="str">
        <f t="shared" si="6"/>
        <v>2</v>
      </c>
      <c r="G91" s="164" t="str">
        <f t="shared" si="6"/>
        <v>2</v>
      </c>
      <c r="H91" s="164" t="str">
        <f t="shared" si="6"/>
        <v>-</v>
      </c>
      <c r="I91" s="164" t="str">
        <f t="shared" si="6"/>
        <v>3</v>
      </c>
      <c r="J91" s="164" t="str">
        <f t="shared" si="6"/>
        <v>1</v>
      </c>
      <c r="K91" s="164" t="str">
        <f t="shared" si="6"/>
        <v>-</v>
      </c>
      <c r="L91" s="164" t="str">
        <f t="shared" si="6"/>
        <v>1</v>
      </c>
      <c r="M91" s="164" t="str">
        <f t="shared" si="6"/>
        <v>1</v>
      </c>
      <c r="N91" s="164" t="str">
        <f t="shared" si="6"/>
        <v>3</v>
      </c>
      <c r="O91" s="26" t="e">
        <f t="shared" si="6"/>
        <v>#DIV/0!</v>
      </c>
      <c r="P91" s="58"/>
    </row>
    <row r="92" spans="1:16" s="12" customFormat="1" x14ac:dyDescent="0.25">
      <c r="B92" s="8"/>
      <c r="C92" s="9"/>
      <c r="D92" s="9"/>
      <c r="E92" s="10"/>
      <c r="F92" s="11"/>
      <c r="G92" s="11"/>
      <c r="H92" s="11"/>
      <c r="I92" s="11"/>
      <c r="J92" s="11"/>
      <c r="K92" s="11"/>
      <c r="L92" s="11"/>
      <c r="M92" s="11"/>
      <c r="N92" s="11"/>
      <c r="P92" s="9"/>
    </row>
    <row r="93" spans="1:16" s="12" customFormat="1" ht="18.75" x14ac:dyDescent="0.3">
      <c r="B93" s="8"/>
      <c r="C93" s="9"/>
      <c r="D93" s="9"/>
      <c r="E93" s="10"/>
      <c r="F93" s="58"/>
      <c r="G93" s="57"/>
      <c r="H93" s="59" t="s">
        <v>15</v>
      </c>
      <c r="I93" s="59"/>
      <c r="J93" s="13" t="s">
        <v>18</v>
      </c>
      <c r="K93" s="13"/>
      <c r="L93" s="14"/>
      <c r="M93" s="14"/>
      <c r="N93" s="15"/>
      <c r="P93" s="9"/>
    </row>
    <row r="94" spans="1:16" s="12" customFormat="1" ht="20.25" x14ac:dyDescent="0.3">
      <c r="B94" s="8"/>
      <c r="C94" s="16"/>
      <c r="D94" s="17"/>
      <c r="E94" s="11"/>
      <c r="F94" s="165" t="s">
        <v>16</v>
      </c>
      <c r="G94" s="57"/>
      <c r="H94" s="18" t="s">
        <v>35</v>
      </c>
      <c r="I94" s="18" t="s">
        <v>14</v>
      </c>
      <c r="J94" s="18" t="s">
        <v>35</v>
      </c>
      <c r="K94" s="18" t="s">
        <v>14</v>
      </c>
      <c r="L94" s="19"/>
      <c r="M94" s="19"/>
      <c r="N94" s="16"/>
      <c r="P94" s="9"/>
    </row>
    <row r="95" spans="1:16" s="12" customFormat="1" ht="20.25" x14ac:dyDescent="0.3">
      <c r="B95" s="8"/>
      <c r="C95" s="16"/>
      <c r="D95" s="16"/>
      <c r="E95" s="11"/>
      <c r="F95" s="165" t="s">
        <v>31</v>
      </c>
      <c r="G95" s="57"/>
      <c r="H95" s="21">
        <f>AVERAGE(M90)</f>
        <v>61</v>
      </c>
      <c r="I95" s="164" t="str">
        <f>IF(H95&gt;=80,"3",IF(H95&gt;=70,"2",IF(H95&gt;=60,"1",IF(H95&lt;59,"-"))))</f>
        <v>1</v>
      </c>
      <c r="J95" s="164" t="e">
        <f>(H95*0.3)+($O$90*0.7)</f>
        <v>#DIV/0!</v>
      </c>
      <c r="K95" s="164" t="e">
        <f>IF(J95&gt;=80,"3",IF(J95&gt;=70,"2",IF(J95&gt;=60,"1",IF(J95&lt;59,"-"))))</f>
        <v>#DIV/0!</v>
      </c>
      <c r="L95" s="20"/>
      <c r="M95" s="20"/>
      <c r="N95" s="16"/>
      <c r="P95" s="9"/>
    </row>
    <row r="96" spans="1:16" s="12" customFormat="1" ht="20.25" x14ac:dyDescent="0.3">
      <c r="B96" s="8"/>
      <c r="C96" s="9"/>
      <c r="D96" s="9"/>
      <c r="E96" s="10"/>
      <c r="F96" s="165" t="s">
        <v>32</v>
      </c>
      <c r="G96" s="57"/>
      <c r="H96" s="21">
        <f>AVERAGE(D90,J90,K90)</f>
        <v>56.333333333333336</v>
      </c>
      <c r="I96" s="164" t="str">
        <f t="shared" ref="I96:I99" si="7">IF(H96&gt;=80,"3",IF(H96&gt;=70,"2",IF(H96&gt;=60,"1",IF(H96&lt;59,"-"))))</f>
        <v>-</v>
      </c>
      <c r="J96" s="164" t="e">
        <f t="shared" ref="J96:J99" si="8">(H96*0.3)+($O$90*0.7)</f>
        <v>#DIV/0!</v>
      </c>
      <c r="K96" s="164" t="e">
        <f>IF(J96&gt;=80,"3",IF(J96&gt;=70,"2",IF(J96&gt;=60,"1",IF(J96&lt;59,"-"))))</f>
        <v>#DIV/0!</v>
      </c>
      <c r="L96" s="20"/>
      <c r="M96" s="20"/>
      <c r="N96" s="16"/>
      <c r="P96" s="9"/>
    </row>
    <row r="97" spans="1:16" s="12" customFormat="1" ht="20.25" x14ac:dyDescent="0.3">
      <c r="B97" s="8"/>
      <c r="C97" s="9"/>
      <c r="D97" s="9"/>
      <c r="E97" s="10"/>
      <c r="F97" s="165" t="s">
        <v>33</v>
      </c>
      <c r="G97" s="57"/>
      <c r="H97" s="21">
        <f>AVERAGE(F90,I90)</f>
        <v>85.5</v>
      </c>
      <c r="I97" s="164" t="str">
        <f t="shared" si="7"/>
        <v>3</v>
      </c>
      <c r="J97" s="164" t="e">
        <f t="shared" si="8"/>
        <v>#DIV/0!</v>
      </c>
      <c r="K97" s="164" t="e">
        <f>IF(J97&gt;=80,"3",IF(J97&gt;=70,"2",IF(J97&gt;=60,"1",IF(J97&lt;59,"-"))))</f>
        <v>#DIV/0!</v>
      </c>
      <c r="L97" s="20"/>
      <c r="M97" s="20"/>
      <c r="N97" s="16"/>
      <c r="P97" s="9"/>
    </row>
    <row r="98" spans="1:16" s="12" customFormat="1" ht="20.25" x14ac:dyDescent="0.3">
      <c r="B98" s="8"/>
      <c r="C98" s="9"/>
      <c r="D98" s="9"/>
      <c r="E98" s="10"/>
      <c r="F98" s="165" t="s">
        <v>34</v>
      </c>
      <c r="G98" s="57"/>
      <c r="H98" s="21">
        <f>AVERAGE(H90)</f>
        <v>31</v>
      </c>
      <c r="I98" s="164" t="str">
        <f t="shared" si="7"/>
        <v>-</v>
      </c>
      <c r="J98" s="164" t="e">
        <f t="shared" si="8"/>
        <v>#DIV/0!</v>
      </c>
      <c r="K98" s="164" t="e">
        <f>IF(J98&gt;=80,"3",IF(J98&gt;=70,"2",IF(J98&gt;=60,"1",IF(J98&lt;59,"-"))))</f>
        <v>#DIV/0!</v>
      </c>
      <c r="L98" s="20"/>
      <c r="M98" s="20"/>
      <c r="N98" s="16"/>
      <c r="P98" s="9"/>
    </row>
    <row r="99" spans="1:16" s="12" customFormat="1" ht="20.25" x14ac:dyDescent="0.3">
      <c r="B99" s="8"/>
      <c r="C99" s="9"/>
      <c r="D99" s="9"/>
      <c r="E99" s="10"/>
      <c r="F99" s="165" t="s">
        <v>59</v>
      </c>
      <c r="G99" s="57"/>
      <c r="H99" s="21">
        <f>AVERAGE(C90,E90,G90,L90,N90)</f>
        <v>68.400000000000006</v>
      </c>
      <c r="I99" s="164" t="str">
        <f t="shared" si="7"/>
        <v>1</v>
      </c>
      <c r="J99" s="164" t="e">
        <f t="shared" si="8"/>
        <v>#DIV/0!</v>
      </c>
      <c r="K99" s="164" t="e">
        <f>IF(J99&gt;=80,"3",IF(J99&gt;=70,"2",IF(J99&gt;=60,"1",IF(J99&lt;59,"-"))))</f>
        <v>#DIV/0!</v>
      </c>
      <c r="L99" s="20"/>
      <c r="M99" s="20"/>
      <c r="N99" s="16"/>
      <c r="P99" s="9"/>
    </row>
    <row r="100" spans="1:16" s="12" customFormat="1" x14ac:dyDescent="0.25"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P100" s="9"/>
    </row>
    <row r="101" spans="1:16" x14ac:dyDescent="0.25">
      <c r="A101" s="38"/>
    </row>
    <row r="102" spans="1:16" x14ac:dyDescent="0.25">
      <c r="A102" s="38"/>
    </row>
    <row r="103" spans="1:16" x14ac:dyDescent="0.25">
      <c r="A103" s="38"/>
    </row>
    <row r="104" spans="1:16" x14ac:dyDescent="0.25">
      <c r="A104" s="38"/>
    </row>
    <row r="105" spans="1:16" x14ac:dyDescent="0.25">
      <c r="A105" s="38"/>
    </row>
    <row r="106" spans="1:16" x14ac:dyDescent="0.25">
      <c r="A106" s="38"/>
    </row>
    <row r="107" spans="1:16" x14ac:dyDescent="0.25">
      <c r="A107" s="38"/>
    </row>
  </sheetData>
  <mergeCells count="22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91:B91"/>
    <mergeCell ref="A6:B6"/>
    <mergeCell ref="C6:G6"/>
    <mergeCell ref="H6:L6"/>
    <mergeCell ref="M6:P6"/>
    <mergeCell ref="C9:N9"/>
    <mergeCell ref="C10:I10"/>
    <mergeCell ref="J10:M10"/>
    <mergeCell ref="A12:B12"/>
    <mergeCell ref="A13:B13"/>
    <mergeCell ref="A88:B88"/>
    <mergeCell ref="A89:B89"/>
    <mergeCell ref="A90:B90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25" workbookViewId="0">
      <selection activeCell="I6" sqref="I6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232" t="s">
        <v>472</v>
      </c>
      <c r="B1" s="232"/>
      <c r="C1" s="232"/>
      <c r="D1" s="232"/>
      <c r="E1" s="232"/>
      <c r="F1" s="232"/>
      <c r="G1" s="232"/>
      <c r="H1" s="7"/>
      <c r="I1" s="7"/>
      <c r="J1" s="7"/>
      <c r="K1" s="7"/>
      <c r="L1" s="7"/>
    </row>
    <row r="3" spans="1:13" x14ac:dyDescent="0.25">
      <c r="C3" s="86"/>
      <c r="D3" s="86" t="s">
        <v>15</v>
      </c>
      <c r="E3" s="86"/>
      <c r="F3" s="86" t="s">
        <v>18</v>
      </c>
      <c r="G3" s="86"/>
    </row>
    <row r="4" spans="1:13" x14ac:dyDescent="0.25">
      <c r="C4" s="87" t="s">
        <v>16</v>
      </c>
      <c r="D4" s="86" t="s">
        <v>17</v>
      </c>
      <c r="E4" s="86" t="s">
        <v>14</v>
      </c>
      <c r="F4" s="86" t="s">
        <v>17</v>
      </c>
      <c r="G4" s="86" t="s">
        <v>14</v>
      </c>
    </row>
    <row r="5" spans="1:13" x14ac:dyDescent="0.25">
      <c r="C5" s="87" t="s">
        <v>0</v>
      </c>
      <c r="D5" s="28">
        <f>'3.7.3'!H95</f>
        <v>61</v>
      </c>
      <c r="E5" s="28" t="str">
        <f>'3.7.3'!I95</f>
        <v>1</v>
      </c>
      <c r="F5" s="28" t="e">
        <f>'3.7.3'!J95</f>
        <v>#DIV/0!</v>
      </c>
      <c r="G5" s="28" t="e">
        <f>'3.7.3'!K95</f>
        <v>#DIV/0!</v>
      </c>
    </row>
    <row r="6" spans="1:13" x14ac:dyDescent="0.25">
      <c r="C6" s="87" t="s">
        <v>1</v>
      </c>
      <c r="D6" s="28">
        <f>'3.7.3'!H96</f>
        <v>56.333333333333336</v>
      </c>
      <c r="E6" s="28" t="str">
        <f>'3.7.3'!I96</f>
        <v>-</v>
      </c>
      <c r="F6" s="28" t="e">
        <f>'3.7.3'!J96</f>
        <v>#DIV/0!</v>
      </c>
      <c r="G6" s="28" t="e">
        <f>'3.7.3'!K96</f>
        <v>#DIV/0!</v>
      </c>
    </row>
    <row r="7" spans="1:13" x14ac:dyDescent="0.25">
      <c r="C7" s="87" t="s">
        <v>2</v>
      </c>
      <c r="D7" s="28">
        <f>'3.7.3'!H97</f>
        <v>85.5</v>
      </c>
      <c r="E7" s="28" t="str">
        <f>'3.7.3'!I97</f>
        <v>3</v>
      </c>
      <c r="F7" s="28" t="e">
        <f>'3.7.3'!J97</f>
        <v>#DIV/0!</v>
      </c>
      <c r="G7" s="28" t="e">
        <f>'3.7.3'!K97</f>
        <v>#DIV/0!</v>
      </c>
    </row>
    <row r="8" spans="1:13" x14ac:dyDescent="0.25">
      <c r="C8" s="87" t="s">
        <v>3</v>
      </c>
      <c r="D8" s="28">
        <f>'3.7.3'!H98</f>
        <v>31</v>
      </c>
      <c r="E8" s="28" t="str">
        <f>'3.7.3'!I98</f>
        <v>-</v>
      </c>
      <c r="F8" s="28" t="e">
        <f>'3.7.3'!J98</f>
        <v>#DIV/0!</v>
      </c>
      <c r="G8" s="28" t="e">
        <f>'3.7.3'!K98</f>
        <v>#DIV/0!</v>
      </c>
    </row>
    <row r="9" spans="1:13" x14ac:dyDescent="0.25">
      <c r="C9" s="87" t="s">
        <v>58</v>
      </c>
      <c r="D9" s="28">
        <f>'3.7.3'!H99</f>
        <v>68.400000000000006</v>
      </c>
      <c r="E9" s="28" t="str">
        <f>'3.7.3'!I99</f>
        <v>1</v>
      </c>
      <c r="F9" s="28" t="e">
        <f>'3.7.3'!J99</f>
        <v>#DIV/0!</v>
      </c>
      <c r="G9" s="28" t="e">
        <f>'3.7.3'!K99</f>
        <v>#DIV/0!</v>
      </c>
    </row>
    <row r="13" spans="1:13" ht="15.75" thickBot="1" x14ac:dyDescent="0.3">
      <c r="B13" s="88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48</v>
      </c>
      <c r="I13" s="76" t="s">
        <v>49</v>
      </c>
      <c r="J13" s="76" t="s">
        <v>50</v>
      </c>
      <c r="K13" s="76" t="s">
        <v>51</v>
      </c>
      <c r="L13" s="76" t="s">
        <v>81</v>
      </c>
      <c r="M13" s="76" t="s">
        <v>82</v>
      </c>
    </row>
    <row r="14" spans="1:13" ht="16.5" thickBot="1" x14ac:dyDescent="0.3">
      <c r="B14" s="76" t="s">
        <v>8</v>
      </c>
      <c r="C14" s="44">
        <v>3</v>
      </c>
      <c r="D14" s="45">
        <v>2</v>
      </c>
      <c r="E14" s="45">
        <v>2</v>
      </c>
      <c r="F14" s="45">
        <v>3</v>
      </c>
      <c r="G14" s="45">
        <v>3</v>
      </c>
      <c r="H14" s="45">
        <v>3</v>
      </c>
      <c r="I14" s="45">
        <v>3</v>
      </c>
      <c r="J14" s="45">
        <v>3</v>
      </c>
      <c r="K14" s="45">
        <v>2</v>
      </c>
      <c r="L14" s="45">
        <v>2</v>
      </c>
      <c r="M14" s="45">
        <v>3</v>
      </c>
    </row>
    <row r="15" spans="1:13" ht="16.5" thickBot="1" x14ac:dyDescent="0.3">
      <c r="B15" s="76" t="s">
        <v>9</v>
      </c>
      <c r="C15" s="46">
        <v>3</v>
      </c>
      <c r="D15" s="47">
        <v>3</v>
      </c>
      <c r="E15" s="47">
        <v>3</v>
      </c>
      <c r="F15" s="47">
        <v>3</v>
      </c>
      <c r="G15" s="47">
        <v>3</v>
      </c>
      <c r="H15" s="47">
        <v>3</v>
      </c>
      <c r="I15" s="47">
        <v>3</v>
      </c>
      <c r="J15" s="47">
        <v>3</v>
      </c>
      <c r="K15" s="47">
        <v>2</v>
      </c>
      <c r="L15" s="45">
        <v>3</v>
      </c>
      <c r="M15" s="45">
        <v>3</v>
      </c>
    </row>
    <row r="16" spans="1:13" ht="16.5" thickBot="1" x14ac:dyDescent="0.3">
      <c r="B16" s="76" t="s">
        <v>10</v>
      </c>
      <c r="C16" s="46">
        <v>3</v>
      </c>
      <c r="D16" s="47">
        <v>3</v>
      </c>
      <c r="E16" s="47">
        <v>2</v>
      </c>
      <c r="F16" s="47">
        <v>3</v>
      </c>
      <c r="G16" s="47">
        <v>3</v>
      </c>
      <c r="H16" s="47">
        <v>3</v>
      </c>
      <c r="I16" s="47">
        <v>3</v>
      </c>
      <c r="J16" s="47">
        <v>3</v>
      </c>
      <c r="K16" s="47">
        <v>3</v>
      </c>
      <c r="L16" s="45">
        <v>2</v>
      </c>
      <c r="M16" s="45">
        <v>3</v>
      </c>
    </row>
    <row r="17" spans="1:13" ht="16.5" thickBot="1" x14ac:dyDescent="0.3">
      <c r="B17" s="76" t="s">
        <v>11</v>
      </c>
      <c r="C17" s="46">
        <v>3</v>
      </c>
      <c r="D17" s="47">
        <v>3</v>
      </c>
      <c r="E17" s="47">
        <v>3</v>
      </c>
      <c r="F17" s="47">
        <v>3</v>
      </c>
      <c r="G17" s="47">
        <v>3</v>
      </c>
      <c r="H17" s="47">
        <v>2</v>
      </c>
      <c r="I17" s="47">
        <v>3</v>
      </c>
      <c r="J17" s="47">
        <v>3</v>
      </c>
      <c r="K17" s="47">
        <v>2</v>
      </c>
      <c r="L17" s="45">
        <v>2</v>
      </c>
      <c r="M17" s="45">
        <v>3</v>
      </c>
    </row>
    <row r="18" spans="1:13" ht="16.5" thickBot="1" x14ac:dyDescent="0.3">
      <c r="B18" s="76" t="s">
        <v>57</v>
      </c>
      <c r="C18" s="46">
        <v>3</v>
      </c>
      <c r="D18" s="47">
        <v>3</v>
      </c>
      <c r="E18" s="47">
        <v>3</v>
      </c>
      <c r="F18" s="47">
        <v>3</v>
      </c>
      <c r="G18" s="47">
        <v>3</v>
      </c>
      <c r="H18" s="47">
        <v>3</v>
      </c>
      <c r="I18" s="47">
        <v>3</v>
      </c>
      <c r="J18" s="47">
        <v>3</v>
      </c>
      <c r="K18" s="47">
        <v>3</v>
      </c>
      <c r="L18" s="45">
        <v>2</v>
      </c>
      <c r="M18" s="45">
        <v>3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3" t="s">
        <v>29</v>
      </c>
      <c r="B22" s="213"/>
      <c r="C22" s="210" t="s">
        <v>6</v>
      </c>
      <c r="D22" s="210" t="s">
        <v>7</v>
      </c>
      <c r="E22" s="210" t="s">
        <v>5</v>
      </c>
      <c r="F22" s="210" t="s">
        <v>12</v>
      </c>
      <c r="G22" s="210" t="s">
        <v>13</v>
      </c>
      <c r="H22" s="210" t="s">
        <v>48</v>
      </c>
      <c r="I22" s="210" t="s">
        <v>49</v>
      </c>
      <c r="J22" s="210" t="s">
        <v>50</v>
      </c>
      <c r="K22" s="210" t="s">
        <v>51</v>
      </c>
      <c r="L22" s="210" t="s">
        <v>81</v>
      </c>
      <c r="M22" s="210" t="s">
        <v>82</v>
      </c>
    </row>
    <row r="23" spans="1:13" x14ac:dyDescent="0.25">
      <c r="A23" s="212" t="s">
        <v>28</v>
      </c>
      <c r="B23" s="212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x14ac:dyDescent="0.25">
      <c r="A24" s="164" t="s">
        <v>8</v>
      </c>
      <c r="B24" s="23" t="e">
        <f>F5</f>
        <v>#DIV/0!</v>
      </c>
      <c r="C24" s="143" t="e">
        <f>C14*$B$24/3</f>
        <v>#DIV/0!</v>
      </c>
      <c r="D24" s="143" t="e">
        <f t="shared" ref="D24:M24" si="0">D14*$B$24/3</f>
        <v>#DIV/0!</v>
      </c>
      <c r="E24" s="143" t="e">
        <f t="shared" si="0"/>
        <v>#DIV/0!</v>
      </c>
      <c r="F24" s="143" t="e">
        <f t="shared" si="0"/>
        <v>#DIV/0!</v>
      </c>
      <c r="G24" s="143" t="e">
        <f t="shared" si="0"/>
        <v>#DIV/0!</v>
      </c>
      <c r="H24" s="143" t="e">
        <f t="shared" si="0"/>
        <v>#DIV/0!</v>
      </c>
      <c r="I24" s="143" t="e">
        <f t="shared" si="0"/>
        <v>#DIV/0!</v>
      </c>
      <c r="J24" s="143" t="e">
        <f t="shared" si="0"/>
        <v>#DIV/0!</v>
      </c>
      <c r="K24" s="143" t="e">
        <f t="shared" si="0"/>
        <v>#DIV/0!</v>
      </c>
      <c r="L24" s="143" t="e">
        <f t="shared" si="0"/>
        <v>#DIV/0!</v>
      </c>
      <c r="M24" s="143" t="e">
        <f t="shared" si="0"/>
        <v>#DIV/0!</v>
      </c>
    </row>
    <row r="25" spans="1:13" x14ac:dyDescent="0.25">
      <c r="A25" s="164" t="s">
        <v>9</v>
      </c>
      <c r="B25" s="23" t="e">
        <f t="shared" ref="B25:B28" si="1">F6</f>
        <v>#DIV/0!</v>
      </c>
      <c r="C25" s="143" t="e">
        <f>C15*$B$25/3</f>
        <v>#DIV/0!</v>
      </c>
      <c r="D25" s="143" t="e">
        <f t="shared" ref="D25:M25" si="2">D15*$B$25/3</f>
        <v>#DIV/0!</v>
      </c>
      <c r="E25" s="143" t="e">
        <f t="shared" si="2"/>
        <v>#DIV/0!</v>
      </c>
      <c r="F25" s="143" t="e">
        <f t="shared" si="2"/>
        <v>#DIV/0!</v>
      </c>
      <c r="G25" s="143" t="e">
        <f t="shared" si="2"/>
        <v>#DIV/0!</v>
      </c>
      <c r="H25" s="143" t="e">
        <f t="shared" si="2"/>
        <v>#DIV/0!</v>
      </c>
      <c r="I25" s="143" t="e">
        <f t="shared" si="2"/>
        <v>#DIV/0!</v>
      </c>
      <c r="J25" s="143" t="e">
        <f t="shared" si="2"/>
        <v>#DIV/0!</v>
      </c>
      <c r="K25" s="143" t="e">
        <f t="shared" si="2"/>
        <v>#DIV/0!</v>
      </c>
      <c r="L25" s="143" t="e">
        <f t="shared" si="2"/>
        <v>#DIV/0!</v>
      </c>
      <c r="M25" s="143" t="e">
        <f t="shared" si="2"/>
        <v>#DIV/0!</v>
      </c>
    </row>
    <row r="26" spans="1:13" x14ac:dyDescent="0.25">
      <c r="A26" s="164" t="s">
        <v>10</v>
      </c>
      <c r="B26" s="23" t="e">
        <f t="shared" si="1"/>
        <v>#DIV/0!</v>
      </c>
      <c r="C26" s="143" t="e">
        <f>C16*$B$26/3</f>
        <v>#DIV/0!</v>
      </c>
      <c r="D26" s="143" t="e">
        <f t="shared" ref="D26:M26" si="3">D16*$B$26/3</f>
        <v>#DIV/0!</v>
      </c>
      <c r="E26" s="143" t="e">
        <f t="shared" si="3"/>
        <v>#DIV/0!</v>
      </c>
      <c r="F26" s="143" t="e">
        <f t="shared" si="3"/>
        <v>#DIV/0!</v>
      </c>
      <c r="G26" s="143" t="e">
        <f t="shared" si="3"/>
        <v>#DIV/0!</v>
      </c>
      <c r="H26" s="143" t="e">
        <f t="shared" si="3"/>
        <v>#DIV/0!</v>
      </c>
      <c r="I26" s="143" t="e">
        <f t="shared" si="3"/>
        <v>#DIV/0!</v>
      </c>
      <c r="J26" s="143" t="e">
        <f t="shared" si="3"/>
        <v>#DIV/0!</v>
      </c>
      <c r="K26" s="143" t="e">
        <f t="shared" si="3"/>
        <v>#DIV/0!</v>
      </c>
      <c r="L26" s="143" t="e">
        <f t="shared" si="3"/>
        <v>#DIV/0!</v>
      </c>
      <c r="M26" s="143" t="e">
        <f t="shared" si="3"/>
        <v>#DIV/0!</v>
      </c>
    </row>
    <row r="27" spans="1:13" x14ac:dyDescent="0.25">
      <c r="A27" s="164" t="s">
        <v>11</v>
      </c>
      <c r="B27" s="23" t="e">
        <f t="shared" si="1"/>
        <v>#DIV/0!</v>
      </c>
      <c r="C27" s="143" t="e">
        <f>C17*$B$27/3</f>
        <v>#DIV/0!</v>
      </c>
      <c r="D27" s="143" t="e">
        <f t="shared" ref="D27:M27" si="4">D17*$B$27/3</f>
        <v>#DIV/0!</v>
      </c>
      <c r="E27" s="143" t="e">
        <f t="shared" si="4"/>
        <v>#DIV/0!</v>
      </c>
      <c r="F27" s="143" t="e">
        <f t="shared" si="4"/>
        <v>#DIV/0!</v>
      </c>
      <c r="G27" s="143" t="e">
        <f t="shared" si="4"/>
        <v>#DIV/0!</v>
      </c>
      <c r="H27" s="143" t="e">
        <f t="shared" si="4"/>
        <v>#DIV/0!</v>
      </c>
      <c r="I27" s="143" t="e">
        <f t="shared" si="4"/>
        <v>#DIV/0!</v>
      </c>
      <c r="J27" s="143" t="e">
        <f t="shared" si="4"/>
        <v>#DIV/0!</v>
      </c>
      <c r="K27" s="143" t="e">
        <f t="shared" si="4"/>
        <v>#DIV/0!</v>
      </c>
      <c r="L27" s="143" t="e">
        <f t="shared" si="4"/>
        <v>#DIV/0!</v>
      </c>
      <c r="M27" s="143" t="e">
        <f t="shared" si="4"/>
        <v>#DIV/0!</v>
      </c>
    </row>
    <row r="28" spans="1:13" x14ac:dyDescent="0.25">
      <c r="A28" s="164" t="s">
        <v>57</v>
      </c>
      <c r="B28" s="23" t="e">
        <f t="shared" si="1"/>
        <v>#DIV/0!</v>
      </c>
      <c r="C28" s="143" t="e">
        <f>C18*$B$28/3</f>
        <v>#DIV/0!</v>
      </c>
      <c r="D28" s="143" t="e">
        <f t="shared" ref="D28:M28" si="5">D18*$B$28/3</f>
        <v>#DIV/0!</v>
      </c>
      <c r="E28" s="143" t="e">
        <f t="shared" si="5"/>
        <v>#DIV/0!</v>
      </c>
      <c r="F28" s="143" t="e">
        <f t="shared" si="5"/>
        <v>#DIV/0!</v>
      </c>
      <c r="G28" s="143" t="e">
        <f t="shared" si="5"/>
        <v>#DIV/0!</v>
      </c>
      <c r="H28" s="143" t="e">
        <f t="shared" si="5"/>
        <v>#DIV/0!</v>
      </c>
      <c r="I28" s="143" t="e">
        <f t="shared" si="5"/>
        <v>#DIV/0!</v>
      </c>
      <c r="J28" s="143" t="e">
        <f t="shared" si="5"/>
        <v>#DIV/0!</v>
      </c>
      <c r="K28" s="143" t="e">
        <f t="shared" si="5"/>
        <v>#DIV/0!</v>
      </c>
      <c r="L28" s="143" t="e">
        <f t="shared" si="5"/>
        <v>#DIV/0!</v>
      </c>
      <c r="M28" s="143" t="e">
        <f t="shared" si="5"/>
        <v>#DIV/0!</v>
      </c>
    </row>
    <row r="29" spans="1:13" x14ac:dyDescent="0.25">
      <c r="A29" s="164" t="s">
        <v>30</v>
      </c>
      <c r="B29" s="24"/>
      <c r="C29" s="142" t="e">
        <f>AVERAGE(C24:C28)</f>
        <v>#DIV/0!</v>
      </c>
      <c r="D29" s="142" t="e">
        <f t="shared" ref="D29:M29" si="6">AVERAGE(D24:D28)</f>
        <v>#DIV/0!</v>
      </c>
      <c r="E29" s="142" t="e">
        <f t="shared" si="6"/>
        <v>#DIV/0!</v>
      </c>
      <c r="F29" s="142" t="e">
        <f t="shared" si="6"/>
        <v>#DIV/0!</v>
      </c>
      <c r="G29" s="142" t="e">
        <f t="shared" si="6"/>
        <v>#DIV/0!</v>
      </c>
      <c r="H29" s="142" t="e">
        <f t="shared" si="6"/>
        <v>#DIV/0!</v>
      </c>
      <c r="I29" s="142" t="e">
        <f t="shared" si="6"/>
        <v>#DIV/0!</v>
      </c>
      <c r="J29" s="142" t="e">
        <f t="shared" si="6"/>
        <v>#DIV/0!</v>
      </c>
      <c r="K29" s="142" t="e">
        <f t="shared" si="6"/>
        <v>#DIV/0!</v>
      </c>
      <c r="L29" s="142" t="e">
        <f t="shared" si="6"/>
        <v>#DIV/0!</v>
      </c>
      <c r="M29" s="142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4">
    <mergeCell ref="M22:M23"/>
    <mergeCell ref="A1:G1"/>
    <mergeCell ref="A22:B22"/>
    <mergeCell ref="C22:C23"/>
    <mergeCell ref="D22:D23"/>
    <mergeCell ref="E22:E23"/>
    <mergeCell ref="F22:F23"/>
    <mergeCell ref="G22:G23"/>
    <mergeCell ref="A23:B23"/>
    <mergeCell ref="H22:H23"/>
    <mergeCell ref="I22:I23"/>
    <mergeCell ref="J22:J23"/>
    <mergeCell ref="K22:K23"/>
    <mergeCell ref="L22:L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80" zoomScaleNormal="80" workbookViewId="0">
      <selection activeCell="A5" sqref="A5"/>
    </sheetView>
  </sheetViews>
  <sheetFormatPr defaultRowHeight="15" x14ac:dyDescent="0.25"/>
  <cols>
    <col min="1" max="1" width="72.140625" customWidth="1"/>
    <col min="2" max="10" width="10.5703125" bestFit="1" customWidth="1"/>
  </cols>
  <sheetData>
    <row r="1" spans="1:16" s="38" customFormat="1" ht="18.75" x14ac:dyDescent="0.3">
      <c r="A1" s="233" t="s">
        <v>41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75"/>
      <c r="N1" s="75"/>
      <c r="O1" s="75"/>
      <c r="P1" s="75"/>
    </row>
    <row r="2" spans="1:16" s="38" customFormat="1" ht="18.75" x14ac:dyDescent="0.3">
      <c r="A2" s="233" t="s">
        <v>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75"/>
      <c r="N2" s="75"/>
      <c r="O2" s="75"/>
      <c r="P2" s="75"/>
    </row>
    <row r="3" spans="1:16" s="38" customFormat="1" ht="18.75" x14ac:dyDescent="0.3">
      <c r="A3" s="233" t="s">
        <v>43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75"/>
      <c r="N3" s="75"/>
      <c r="O3" s="75"/>
      <c r="P3" s="75"/>
    </row>
    <row r="4" spans="1:16" ht="28.5" customHeight="1" x14ac:dyDescent="0.35">
      <c r="A4" s="235" t="s">
        <v>485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6" ht="15.75" x14ac:dyDescent="0.25">
      <c r="A5" s="67"/>
      <c r="B5" s="237" t="s">
        <v>30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6" x14ac:dyDescent="0.25">
      <c r="A6" s="68" t="s">
        <v>60</v>
      </c>
      <c r="B6" s="68" t="s">
        <v>6</v>
      </c>
      <c r="C6" s="68" t="s">
        <v>7</v>
      </c>
      <c r="D6" s="68" t="s">
        <v>5</v>
      </c>
      <c r="E6" s="68" t="s">
        <v>12</v>
      </c>
      <c r="F6" s="68" t="s">
        <v>13</v>
      </c>
      <c r="G6" s="68" t="s">
        <v>48</v>
      </c>
      <c r="H6" s="68" t="s">
        <v>49</v>
      </c>
      <c r="I6" s="68" t="s">
        <v>50</v>
      </c>
      <c r="J6" s="68" t="s">
        <v>51</v>
      </c>
      <c r="K6" s="68" t="s">
        <v>81</v>
      </c>
      <c r="L6" s="68" t="s">
        <v>82</v>
      </c>
    </row>
    <row r="7" spans="1:16" s="52" customFormat="1" ht="47.25" customHeight="1" x14ac:dyDescent="0.25">
      <c r="A7" s="152" t="str">
        <f>'3.1'!D8</f>
        <v>Sub:  STRATEGIC MANAGEMENT AND BUSINESS ETHICS t   Sub Code: 3.1</v>
      </c>
      <c r="B7" s="144" t="e">
        <f>'3.1- Attainment'!C29</f>
        <v>#DIV/0!</v>
      </c>
      <c r="C7" s="144" t="e">
        <f>'3.1- Attainment'!D29</f>
        <v>#DIV/0!</v>
      </c>
      <c r="D7" s="144" t="e">
        <f>'3.1- Attainment'!E29</f>
        <v>#DIV/0!</v>
      </c>
      <c r="E7" s="144" t="e">
        <f>'3.1- Attainment'!F29</f>
        <v>#DIV/0!</v>
      </c>
      <c r="F7" s="144" t="e">
        <f>'3.1- Attainment'!G29</f>
        <v>#DIV/0!</v>
      </c>
      <c r="G7" s="144" t="e">
        <f>'3.1- Attainment'!H29</f>
        <v>#DIV/0!</v>
      </c>
      <c r="H7" s="144" t="e">
        <f>'3.1- Attainment'!I29</f>
        <v>#DIV/0!</v>
      </c>
      <c r="I7" s="144" t="e">
        <f>'3.1- Attainment'!J29</f>
        <v>#DIV/0!</v>
      </c>
      <c r="J7" s="144" t="e">
        <f>'3.1- Attainment'!K29</f>
        <v>#DIV/0!</v>
      </c>
      <c r="K7" s="144" t="e">
        <f>'3.1- Attainment'!L29</f>
        <v>#DIV/0!</v>
      </c>
      <c r="L7" s="144" t="e">
        <f>'3.1- Attainment'!M29</f>
        <v>#DIV/0!</v>
      </c>
    </row>
    <row r="8" spans="1:16" s="52" customFormat="1" ht="47.25" customHeight="1" x14ac:dyDescent="0.25">
      <c r="A8" s="153" t="str">
        <f>'3.2.1'!D8</f>
        <v>Sub:INVESTMENT ANALYSIS AND PORTFOLIO MANAGEMENT                Sub Code: 3.2.1</v>
      </c>
      <c r="B8" s="145" t="e">
        <f>'3.2.1 - Attainment'!C29</f>
        <v>#DIV/0!</v>
      </c>
      <c r="C8" s="145" t="e">
        <f>'3.2.1 - Attainment'!D29</f>
        <v>#DIV/0!</v>
      </c>
      <c r="D8" s="145" t="e">
        <f>'3.2.1 - Attainment'!E29</f>
        <v>#DIV/0!</v>
      </c>
      <c r="E8" s="145" t="e">
        <f>'3.2.1 - Attainment'!F29</f>
        <v>#DIV/0!</v>
      </c>
      <c r="F8" s="145" t="e">
        <f>'3.2.1 - Attainment'!G29</f>
        <v>#DIV/0!</v>
      </c>
      <c r="G8" s="145" t="e">
        <f>'3.2.1 - Attainment'!H29</f>
        <v>#DIV/0!</v>
      </c>
      <c r="H8" s="145" t="e">
        <f>'3.2.1 - Attainment'!I29</f>
        <v>#DIV/0!</v>
      </c>
      <c r="I8" s="145" t="e">
        <f>'3.2.1 - Attainment'!J29</f>
        <v>#DIV/0!</v>
      </c>
      <c r="J8" s="145" t="e">
        <f>'3.2.1 - Attainment'!K29</f>
        <v>#DIV/0!</v>
      </c>
      <c r="K8" s="145" t="e">
        <f>'3.2.1 - Attainment'!L29</f>
        <v>#DIV/0!</v>
      </c>
      <c r="L8" s="145" t="e">
        <f>'3.2.1 - Attainment'!M29</f>
        <v>#DIV/0!</v>
      </c>
    </row>
    <row r="9" spans="1:16" s="52" customFormat="1" ht="47.25" customHeight="1" x14ac:dyDescent="0.25">
      <c r="A9" s="154" t="str">
        <f>'3.2.2'!D8</f>
        <v>Sub:CORPORATE TAXATION FOR MANAGERS        Sub Code: 3.2.2</v>
      </c>
      <c r="B9" s="146" t="e">
        <f>'3.2.2 - Attainment'!C26</f>
        <v>#DIV/0!</v>
      </c>
      <c r="C9" s="146" t="e">
        <f>'3.2.2 - Attainment'!D26</f>
        <v>#DIV/0!</v>
      </c>
      <c r="D9" s="146" t="e">
        <f>'3.2.2 - Attainment'!E26</f>
        <v>#DIV/0!</v>
      </c>
      <c r="E9" s="146" t="e">
        <f>'3.2.2 - Attainment'!F26</f>
        <v>#DIV/0!</v>
      </c>
      <c r="F9" s="146" t="e">
        <f>'3.2.2 - Attainment'!G26</f>
        <v>#DIV/0!</v>
      </c>
      <c r="G9" s="146" t="e">
        <f>'3.2.2 - Attainment'!H26</f>
        <v>#DIV/0!</v>
      </c>
      <c r="H9" s="146" t="e">
        <f>'3.2.2 - Attainment'!I26</f>
        <v>#DIV/0!</v>
      </c>
      <c r="I9" s="146" t="e">
        <f>'3.2.2 - Attainment'!J26</f>
        <v>#DIV/0!</v>
      </c>
      <c r="J9" s="146" t="e">
        <f>'3.2.2 - Attainment'!K26</f>
        <v>#DIV/0!</v>
      </c>
      <c r="K9" s="146" t="e">
        <f>'3.2.2 - Attainment'!L26</f>
        <v>#DIV/0!</v>
      </c>
      <c r="L9" s="146" t="e">
        <f>'3.2.2 - Attainment'!M26</f>
        <v>#DIV/0!</v>
      </c>
    </row>
    <row r="10" spans="1:16" s="52" customFormat="1" ht="47.25" customHeight="1" x14ac:dyDescent="0.25">
      <c r="A10" s="153" t="str">
        <f>'3.2.3'!D8</f>
        <v>Sub: CORPORATE VALUATION AND FINANCIAL MODELLING   Sub Code: 3.2.3</v>
      </c>
      <c r="B10" s="145" t="e">
        <f>'3.2.3 - Attainment'!C31</f>
        <v>#DIV/0!</v>
      </c>
      <c r="C10" s="145" t="e">
        <f>'3.2.3 - Attainment'!D31</f>
        <v>#DIV/0!</v>
      </c>
      <c r="D10" s="145" t="e">
        <f>'3.2.3 - Attainment'!E31</f>
        <v>#DIV/0!</v>
      </c>
      <c r="E10" s="145" t="e">
        <f>'3.2.3 - Attainment'!F31</f>
        <v>#DIV/0!</v>
      </c>
      <c r="F10" s="145" t="e">
        <f>'3.2.3 - Attainment'!G31</f>
        <v>#DIV/0!</v>
      </c>
      <c r="G10" s="145" t="e">
        <f>'3.2.3 - Attainment'!H31</f>
        <v>#DIV/0!</v>
      </c>
      <c r="H10" s="145" t="e">
        <f>'3.2.3 - Attainment'!I31</f>
        <v>#DIV/0!</v>
      </c>
      <c r="I10" s="145" t="e">
        <f>'3.2.3 - Attainment'!J31</f>
        <v>#DIV/0!</v>
      </c>
      <c r="J10" s="145" t="e">
        <f>'3.2.3 - Attainment'!K31</f>
        <v>#DIV/0!</v>
      </c>
      <c r="K10" s="145" t="e">
        <f>'3.2.3 - Attainment'!L31</f>
        <v>#DIV/0!</v>
      </c>
      <c r="L10" s="145" t="e">
        <f>'3.2.3 - Attainment'!M31</f>
        <v>#DIV/0!</v>
      </c>
    </row>
    <row r="11" spans="1:16" s="52" customFormat="1" ht="47.25" customHeight="1" x14ac:dyDescent="0.25">
      <c r="A11" s="152" t="str">
        <f>'3.3.1'!D8</f>
        <v>Sub: RURAL AND GREEN MARKETING      Sub Code:3.4.1</v>
      </c>
      <c r="B11" s="144" t="e">
        <f>'3.3.1 - Attainment'!C29</f>
        <v>#DIV/0!</v>
      </c>
      <c r="C11" s="144" t="e">
        <f>'3.3.1 - Attainment'!D29</f>
        <v>#DIV/0!</v>
      </c>
      <c r="D11" s="144" t="e">
        <f>'3.3.1 - Attainment'!E29</f>
        <v>#DIV/0!</v>
      </c>
      <c r="E11" s="144" t="e">
        <f>'3.3.1 - Attainment'!F29</f>
        <v>#DIV/0!</v>
      </c>
      <c r="F11" s="144" t="e">
        <f>'3.3.1 - Attainment'!G29</f>
        <v>#DIV/0!</v>
      </c>
      <c r="G11" s="144" t="e">
        <f>'3.3.1 - Attainment'!H29</f>
        <v>#DIV/0!</v>
      </c>
      <c r="H11" s="144" t="e">
        <f>'3.3.1 - Attainment'!I29</f>
        <v>#DIV/0!</v>
      </c>
      <c r="I11" s="144" t="e">
        <f>'3.3.1 - Attainment'!J29</f>
        <v>#DIV/0!</v>
      </c>
      <c r="J11" s="144" t="e">
        <f>'3.3.1 - Attainment'!K29</f>
        <v>#DIV/0!</v>
      </c>
      <c r="K11" s="144" t="e">
        <f>'3.3.1 - Attainment'!L29</f>
        <v>#DIV/0!</v>
      </c>
      <c r="L11" s="144" t="e">
        <f>'3.3.1 - Attainment'!M29</f>
        <v>#DIV/0!</v>
      </c>
    </row>
    <row r="12" spans="1:16" s="52" customFormat="1" ht="47.25" customHeight="1" x14ac:dyDescent="0.25">
      <c r="A12" s="155" t="str">
        <f>'3.3.2'!D8</f>
        <v>Sub: BUSINESS AND SOCIAL MARKETING                Sub Code: 3.3.2</v>
      </c>
      <c r="B12" s="147" t="e">
        <f>'3.3.2 - Attainment'!C29</f>
        <v>#DIV/0!</v>
      </c>
      <c r="C12" s="147" t="e">
        <f>'3.3.2 - Attainment'!D29</f>
        <v>#DIV/0!</v>
      </c>
      <c r="D12" s="147" t="e">
        <f>'3.3.2 - Attainment'!E29</f>
        <v>#DIV/0!</v>
      </c>
      <c r="E12" s="147" t="e">
        <f>'3.3.2 - Attainment'!F29</f>
        <v>#DIV/0!</v>
      </c>
      <c r="F12" s="147" t="e">
        <f>'3.3.2 - Attainment'!G29</f>
        <v>#DIV/0!</v>
      </c>
      <c r="G12" s="147" t="e">
        <f>'3.3.2 - Attainment'!H29</f>
        <v>#DIV/0!</v>
      </c>
      <c r="H12" s="147" t="e">
        <f>'3.3.2 - Attainment'!I29</f>
        <v>#DIV/0!</v>
      </c>
      <c r="I12" s="147" t="e">
        <f>'3.3.2 - Attainment'!J29</f>
        <v>#DIV/0!</v>
      </c>
      <c r="J12" s="147" t="e">
        <f>'3.3.2 - Attainment'!K29</f>
        <v>#DIV/0!</v>
      </c>
      <c r="K12" s="147" t="e">
        <f>'3.3.2 - Attainment'!L29</f>
        <v>#DIV/0!</v>
      </c>
      <c r="L12" s="147" t="e">
        <f>'3.3.2 - Attainment'!M29</f>
        <v>#DIV/0!</v>
      </c>
    </row>
    <row r="13" spans="1:16" ht="47.25" customHeight="1" x14ac:dyDescent="0.25">
      <c r="A13" s="153" t="str">
        <f>'3.3.3'!D8</f>
        <v>Sub: CONSUMER BEHAVIOUR AND NEUROMARKETING          Sub Code:3.3.3</v>
      </c>
      <c r="B13" s="145" t="e">
        <f>'3.3.3 - Attainemnt'!C31</f>
        <v>#DIV/0!</v>
      </c>
      <c r="C13" s="145" t="e">
        <f>'3.3.3 - Attainemnt'!D31</f>
        <v>#DIV/0!</v>
      </c>
      <c r="D13" s="145" t="e">
        <f>'3.3.3 - Attainemnt'!E31</f>
        <v>#DIV/0!</v>
      </c>
      <c r="E13" s="145" t="e">
        <f>'3.3.3 - Attainemnt'!F31</f>
        <v>#DIV/0!</v>
      </c>
      <c r="F13" s="145" t="e">
        <f>'3.3.3 - Attainemnt'!G31</f>
        <v>#DIV/0!</v>
      </c>
      <c r="G13" s="145" t="e">
        <f>'3.3.3 - Attainemnt'!H31</f>
        <v>#DIV/0!</v>
      </c>
      <c r="H13" s="145" t="e">
        <f>'3.3.3 - Attainemnt'!I31</f>
        <v>#DIV/0!</v>
      </c>
      <c r="I13" s="145" t="e">
        <f>'3.3.3 - Attainemnt'!J31</f>
        <v>#DIV/0!</v>
      </c>
      <c r="J13" s="145" t="e">
        <f>'3.3.3 - Attainemnt'!K31</f>
        <v>#DIV/0!</v>
      </c>
      <c r="K13" s="145" t="e">
        <f>'3.3.3 - Attainemnt'!L31</f>
        <v>#DIV/0!</v>
      </c>
      <c r="L13" s="145" t="e">
        <f>'3.3.3 - Attainemnt'!M31</f>
        <v>#DIV/0!</v>
      </c>
    </row>
    <row r="14" spans="1:16" ht="47.25" customHeight="1" x14ac:dyDescent="0.25">
      <c r="A14" s="156" t="str">
        <f>'3.4.1'!D8</f>
        <v>Sub: PERFORMANCE MANAGEMENT AND COMPETENCY MAPPING         Sub Code: 3.4.1</v>
      </c>
      <c r="B14" s="148" t="e">
        <f>'3.4.1 - Attainment'!C29</f>
        <v>#DIV/0!</v>
      </c>
      <c r="C14" s="148" t="e">
        <f>'3.4.1 - Attainment'!D29</f>
        <v>#DIV/0!</v>
      </c>
      <c r="D14" s="148" t="e">
        <f>'3.4.1 - Attainment'!E29</f>
        <v>#DIV/0!</v>
      </c>
      <c r="E14" s="148" t="e">
        <f>'3.4.1 - Attainment'!F29</f>
        <v>#DIV/0!</v>
      </c>
      <c r="F14" s="148" t="e">
        <f>'3.4.1 - Attainment'!G29</f>
        <v>#DIV/0!</v>
      </c>
      <c r="G14" s="148" t="e">
        <f>'3.4.1 - Attainment'!H29</f>
        <v>#DIV/0!</v>
      </c>
      <c r="H14" s="148" t="e">
        <f>'3.4.1 - Attainment'!I29</f>
        <v>#DIV/0!</v>
      </c>
      <c r="I14" s="148" t="e">
        <f>'3.4.1 - Attainment'!J29</f>
        <v>#DIV/0!</v>
      </c>
      <c r="J14" s="148" t="e">
        <f>'3.4.1 - Attainment'!K29</f>
        <v>#DIV/0!</v>
      </c>
      <c r="K14" s="148" t="e">
        <f>'3.4.1 - Attainment'!L29</f>
        <v>#DIV/0!</v>
      </c>
      <c r="L14" s="148" t="e">
        <f>'3.4.1 - Attainment'!M29</f>
        <v>#DIV/0!</v>
      </c>
    </row>
    <row r="15" spans="1:16" ht="47.25" customHeight="1" x14ac:dyDescent="0.25">
      <c r="A15" s="157" t="str">
        <f>'3.4.2'!D8</f>
        <v>Sub: TALENT MANAGEMENT AND EMPLOYEE ENGAGEMENT         Sub Code:3.4.2</v>
      </c>
      <c r="B15" s="149" t="e">
        <f>'3.4.2 - Attainment'!C29</f>
        <v>#DIV/0!</v>
      </c>
      <c r="C15" s="149" t="e">
        <f>'3.4.2 - Attainment'!D29</f>
        <v>#DIV/0!</v>
      </c>
      <c r="D15" s="149" t="e">
        <f>'3.4.2 - Attainment'!E29</f>
        <v>#DIV/0!</v>
      </c>
      <c r="E15" s="149" t="e">
        <f>'3.4.2 - Attainment'!F29</f>
        <v>#DIV/0!</v>
      </c>
      <c r="F15" s="149" t="e">
        <f>'3.4.2 - Attainment'!G29</f>
        <v>#DIV/0!</v>
      </c>
      <c r="G15" s="149" t="e">
        <f>'3.4.2 - Attainment'!H29</f>
        <v>#DIV/0!</v>
      </c>
      <c r="H15" s="149" t="e">
        <f>'3.4.2 - Attainment'!I29</f>
        <v>#DIV/0!</v>
      </c>
      <c r="I15" s="149" t="e">
        <f>'3.4.2 - Attainment'!J29</f>
        <v>#DIV/0!</v>
      </c>
      <c r="J15" s="149" t="e">
        <f>'3.4.2 - Attainment'!K29</f>
        <v>#DIV/0!</v>
      </c>
      <c r="K15" s="149" t="e">
        <f>'3.4.2 - Attainment'!L29</f>
        <v>#DIV/0!</v>
      </c>
      <c r="L15" s="149" t="e">
        <f>'3.4.2 - Attainment'!M29</f>
        <v>#DIV/0!</v>
      </c>
    </row>
    <row r="16" spans="1:16" ht="47.25" customHeight="1" x14ac:dyDescent="0.25">
      <c r="A16" s="158" t="str">
        <f>'3.4.3'!D8</f>
        <v>Sub:LEARNING AND DEVELOPMENT HUMAN RESOURCES         Sub Code: 3.4.3</v>
      </c>
      <c r="B16" s="150" t="e">
        <f>'3.4.3 - Attainment'!C29</f>
        <v>#DIV/0!</v>
      </c>
      <c r="C16" s="150" t="e">
        <f>'3.4.3 - Attainment'!D29</f>
        <v>#DIV/0!</v>
      </c>
      <c r="D16" s="150" t="e">
        <f>'3.4.3 - Attainment'!E29</f>
        <v>#DIV/0!</v>
      </c>
      <c r="E16" s="150" t="e">
        <f>'3.4.3 - Attainment'!F29</f>
        <v>#DIV/0!</v>
      </c>
      <c r="F16" s="150" t="e">
        <f>'3.4.3 - Attainment'!G29</f>
        <v>#DIV/0!</v>
      </c>
      <c r="G16" s="150" t="e">
        <f>'3.4.3 - Attainment'!H29</f>
        <v>#DIV/0!</v>
      </c>
      <c r="H16" s="150" t="e">
        <f>'3.4.3 - Attainment'!I29</f>
        <v>#DIV/0!</v>
      </c>
      <c r="I16" s="150" t="e">
        <f>'3.4.3 - Attainment'!J29</f>
        <v>#DIV/0!</v>
      </c>
      <c r="J16" s="150" t="e">
        <f>'3.4.3 - Attainment'!K29</f>
        <v>#DIV/0!</v>
      </c>
      <c r="K16" s="150" t="e">
        <f>'3.4.3 - Attainment'!L29</f>
        <v>#DIV/0!</v>
      </c>
      <c r="L16" s="150" t="e">
        <f>'3.4.3 - Attainment'!M29</f>
        <v>#DIV/0!</v>
      </c>
    </row>
    <row r="17" spans="1:12" s="38" customFormat="1" ht="47.25" customHeight="1" x14ac:dyDescent="0.25">
      <c r="A17" s="170" t="str">
        <f>'3.7.2'!D8</f>
        <v>Sub:  DATA WAREHOUSING AND DATA MINING          Sub Code: 3.7.2</v>
      </c>
      <c r="B17" s="171" t="e">
        <f>'3.7.2-Attainment'!C29</f>
        <v>#DIV/0!</v>
      </c>
      <c r="C17" s="171" t="e">
        <f>'3.7.2-Attainment'!D29</f>
        <v>#DIV/0!</v>
      </c>
      <c r="D17" s="171" t="e">
        <f>'3.7.2-Attainment'!E29</f>
        <v>#DIV/0!</v>
      </c>
      <c r="E17" s="171" t="e">
        <f>'3.7.2-Attainment'!F29</f>
        <v>#DIV/0!</v>
      </c>
      <c r="F17" s="171" t="e">
        <f>'3.7.2-Attainment'!G29</f>
        <v>#DIV/0!</v>
      </c>
      <c r="G17" s="171" t="e">
        <f>'3.7.2-Attainment'!H29</f>
        <v>#DIV/0!</v>
      </c>
      <c r="H17" s="171" t="e">
        <f>'3.7.2-Attainment'!I29</f>
        <v>#DIV/0!</v>
      </c>
      <c r="I17" s="171" t="e">
        <f>'3.7.2-Attainment'!J29</f>
        <v>#DIV/0!</v>
      </c>
      <c r="J17" s="171" t="e">
        <f>'3.7.2-Attainment'!K29</f>
        <v>#DIV/0!</v>
      </c>
      <c r="K17" s="171" t="e">
        <f>'3.7.2-Attainment'!L29</f>
        <v>#DIV/0!</v>
      </c>
      <c r="L17" s="171" t="e">
        <f>'3.7.2-Attainment'!M29</f>
        <v>#DIV/0!</v>
      </c>
    </row>
    <row r="18" spans="1:12" s="38" customFormat="1" ht="47.25" customHeight="1" x14ac:dyDescent="0.25">
      <c r="A18" s="158" t="str">
        <f>'3.7.3'!D8</f>
        <v>Sub: Predictive Analytics by Using R          Sub Code: 3.7.3</v>
      </c>
      <c r="B18" s="150" t="e">
        <f>'3.7.3- Attainment'!C29</f>
        <v>#DIV/0!</v>
      </c>
      <c r="C18" s="150" t="e">
        <f>'3.7.3- Attainment'!D29</f>
        <v>#DIV/0!</v>
      </c>
      <c r="D18" s="150" t="e">
        <f>'3.7.3- Attainment'!E29</f>
        <v>#DIV/0!</v>
      </c>
      <c r="E18" s="150" t="e">
        <f>'3.7.3- Attainment'!F29</f>
        <v>#DIV/0!</v>
      </c>
      <c r="F18" s="150" t="e">
        <f>'3.7.3- Attainment'!G29</f>
        <v>#DIV/0!</v>
      </c>
      <c r="G18" s="150" t="e">
        <f>'3.7.3- Attainment'!H29</f>
        <v>#DIV/0!</v>
      </c>
      <c r="H18" s="150" t="e">
        <f>'3.7.3- Attainment'!I29</f>
        <v>#DIV/0!</v>
      </c>
      <c r="I18" s="150" t="e">
        <f>'3.7.3- Attainment'!J29</f>
        <v>#DIV/0!</v>
      </c>
      <c r="J18" s="150" t="e">
        <f>'3.7.3- Attainment'!K29</f>
        <v>#DIV/0!</v>
      </c>
      <c r="K18" s="150" t="e">
        <f>'3.7.3- Attainment'!L29</f>
        <v>#DIV/0!</v>
      </c>
      <c r="L18" s="150" t="e">
        <f>'3.7.3- Attainment'!M29</f>
        <v>#DIV/0!</v>
      </c>
    </row>
    <row r="19" spans="1:12" ht="47.25" customHeight="1" x14ac:dyDescent="0.25">
      <c r="A19" s="154" t="str">
        <f>'3.8'!D8</f>
        <v>Sub: OPEN ELECTIVE: CYBERSPACE           Sub Code: 3.8</v>
      </c>
      <c r="B19" s="151" t="e">
        <f>'3.8- Attainment'!C26</f>
        <v>#DIV/0!</v>
      </c>
      <c r="C19" s="151" t="e">
        <f>'3.8- Attainment'!D26</f>
        <v>#DIV/0!</v>
      </c>
      <c r="D19" s="151" t="e">
        <f>'3.8- Attainment'!E26</f>
        <v>#DIV/0!</v>
      </c>
      <c r="E19" s="151" t="e">
        <f>'3.8- Attainment'!F26</f>
        <v>#DIV/0!</v>
      </c>
      <c r="F19" s="151" t="e">
        <f>'3.8- Attainment'!G26</f>
        <v>#DIV/0!</v>
      </c>
      <c r="G19" s="151" t="e">
        <f>'3.8- Attainment'!H26</f>
        <v>#DIV/0!</v>
      </c>
      <c r="H19" s="151" t="e">
        <f>'3.8- Attainment'!I26</f>
        <v>#DIV/0!</v>
      </c>
      <c r="I19" s="151" t="e">
        <f>'3.8- Attainment'!J26</f>
        <v>#DIV/0!</v>
      </c>
      <c r="J19" s="151" t="e">
        <f>'3.8- Attainment'!K26</f>
        <v>#DIV/0!</v>
      </c>
      <c r="K19" s="151" t="e">
        <f>'3.8- Attainment'!L26</f>
        <v>#DIV/0!</v>
      </c>
      <c r="L19" s="151" t="e">
        <f>'3.8- Attainment'!M26</f>
        <v>#DIV/0!</v>
      </c>
    </row>
  </sheetData>
  <mergeCells count="5">
    <mergeCell ref="A1:L1"/>
    <mergeCell ref="A2:L2"/>
    <mergeCell ref="A3:L3"/>
    <mergeCell ref="A4:L4"/>
    <mergeCell ref="B5:L5"/>
  </mergeCells>
  <pageMargins left="0.7" right="0.7" top="0.75" bottom="0.75" header="0.3" footer="0.3"/>
  <pageSetup paperSize="9" scale="70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topLeftCell="A97" workbookViewId="0">
      <selection activeCell="A102" sqref="A102:F107"/>
    </sheetView>
  </sheetViews>
  <sheetFormatPr defaultRowHeight="15" x14ac:dyDescent="0.25"/>
  <cols>
    <col min="1" max="1" width="61.5703125" style="1" customWidth="1"/>
    <col min="2" max="2" width="9.140625" style="52" customWidth="1"/>
    <col min="3" max="3" width="10.5703125" style="52" bestFit="1" customWidth="1"/>
    <col min="4" max="4" width="9.140625" style="52"/>
    <col min="5" max="5" width="19.42578125" style="52" bestFit="1" customWidth="1"/>
    <col min="6" max="6" width="9.140625" style="52"/>
  </cols>
  <sheetData>
    <row r="1" spans="1:6" s="38" customFormat="1" ht="18.75" x14ac:dyDescent="0.3">
      <c r="A1" s="267" t="s">
        <v>41</v>
      </c>
      <c r="B1" s="267"/>
      <c r="C1" s="267"/>
      <c r="D1" s="267"/>
      <c r="E1" s="267"/>
      <c r="F1" s="267"/>
    </row>
    <row r="2" spans="1:6" s="38" customFormat="1" ht="18.75" x14ac:dyDescent="0.3">
      <c r="A2" s="267" t="s">
        <v>42</v>
      </c>
      <c r="B2" s="267"/>
      <c r="C2" s="267"/>
      <c r="D2" s="267"/>
      <c r="E2" s="267"/>
      <c r="F2" s="267"/>
    </row>
    <row r="3" spans="1:6" s="38" customFormat="1" ht="18.75" x14ac:dyDescent="0.3">
      <c r="A3" s="267" t="s">
        <v>43</v>
      </c>
      <c r="B3" s="267"/>
      <c r="C3" s="267"/>
      <c r="D3" s="267"/>
      <c r="E3" s="267"/>
      <c r="F3" s="267"/>
    </row>
    <row r="4" spans="1:6" ht="26.25" x14ac:dyDescent="0.4">
      <c r="A4" s="268" t="s">
        <v>86</v>
      </c>
      <c r="B4" s="269"/>
      <c r="C4" s="269"/>
      <c r="D4" s="269"/>
      <c r="E4" s="269"/>
      <c r="F4" s="270"/>
    </row>
    <row r="5" spans="1:6" ht="24.75" customHeight="1" x14ac:dyDescent="0.25">
      <c r="A5" s="70"/>
      <c r="B5" s="69"/>
      <c r="C5" s="69"/>
      <c r="D5" s="69"/>
      <c r="E5" s="69"/>
      <c r="F5" s="69"/>
    </row>
    <row r="6" spans="1:6" ht="15.75" x14ac:dyDescent="0.25">
      <c r="A6" s="254" t="str">
        <f>'3.1- Attainment'!A1</f>
        <v>Sub:  STRATEGIC MANAGEMENT AND BUSINESS ETHICS t   Sub Code: 3.1</v>
      </c>
      <c r="B6" s="118"/>
      <c r="C6" s="273" t="str">
        <f>'3.1- Attainment'!D3</f>
        <v>Internals</v>
      </c>
      <c r="D6" s="274"/>
      <c r="E6" s="273" t="str">
        <f>'3.1- Attainment'!F3</f>
        <v>Final CO Attainment</v>
      </c>
      <c r="F6" s="274"/>
    </row>
    <row r="7" spans="1:6" ht="15.75" x14ac:dyDescent="0.25">
      <c r="A7" s="255"/>
      <c r="B7" s="118" t="str">
        <f>'3.1- Attainment'!C4</f>
        <v xml:space="preserve">CO </v>
      </c>
      <c r="C7" s="118" t="str">
        <f>'3.1- Attainment'!D4</f>
        <v>Percentage</v>
      </c>
      <c r="D7" s="118" t="str">
        <f>'3.1- Attainment'!E4</f>
        <v>Level</v>
      </c>
      <c r="E7" s="118" t="str">
        <f>'3.1- Attainment'!F4</f>
        <v>Percentage</v>
      </c>
      <c r="F7" s="118" t="str">
        <f>'3.1- Attainment'!G4</f>
        <v>Level</v>
      </c>
    </row>
    <row r="8" spans="1:6" ht="15.75" x14ac:dyDescent="0.25">
      <c r="A8" s="255"/>
      <c r="B8" s="118" t="str">
        <f>'3.1- Attainment'!C5</f>
        <v>CO1</v>
      </c>
      <c r="C8" s="119">
        <f>'3.1- Attainment'!D5</f>
        <v>74</v>
      </c>
      <c r="D8" s="119" t="str">
        <f>'3.1- Attainment'!E5</f>
        <v>2</v>
      </c>
      <c r="E8" s="119" t="e">
        <f>'3.1- Attainment'!F5</f>
        <v>#DIV/0!</v>
      </c>
      <c r="F8" s="119" t="e">
        <f>'3.1- Attainment'!G5</f>
        <v>#DIV/0!</v>
      </c>
    </row>
    <row r="9" spans="1:6" ht="15.75" x14ac:dyDescent="0.25">
      <c r="A9" s="255"/>
      <c r="B9" s="118" t="str">
        <f>'3.1- Attainment'!C6</f>
        <v>CO2</v>
      </c>
      <c r="C9" s="119">
        <f>'3.1- Attainment'!D6</f>
        <v>68.666666666666671</v>
      </c>
      <c r="D9" s="119" t="str">
        <f>'3.1- Attainment'!E6</f>
        <v>1</v>
      </c>
      <c r="E9" s="119" t="e">
        <f>'3.1- Attainment'!F6</f>
        <v>#DIV/0!</v>
      </c>
      <c r="F9" s="119" t="e">
        <f>'3.1- Attainment'!G6</f>
        <v>#DIV/0!</v>
      </c>
    </row>
    <row r="10" spans="1:6" ht="15.75" x14ac:dyDescent="0.25">
      <c r="A10" s="255"/>
      <c r="B10" s="118" t="str">
        <f>'3.1- Attainment'!C7</f>
        <v>CO3</v>
      </c>
      <c r="C10" s="119">
        <f>'3.1- Attainment'!D7</f>
        <v>73.333333333333329</v>
      </c>
      <c r="D10" s="119" t="str">
        <f>'3.1- Attainment'!E7</f>
        <v>2</v>
      </c>
      <c r="E10" s="119" t="e">
        <f>'3.1- Attainment'!F7</f>
        <v>#DIV/0!</v>
      </c>
      <c r="F10" s="119" t="e">
        <f>'3.1- Attainment'!G7</f>
        <v>#DIV/0!</v>
      </c>
    </row>
    <row r="11" spans="1:6" ht="15.75" x14ac:dyDescent="0.25">
      <c r="A11" s="255"/>
      <c r="B11" s="118" t="str">
        <f>'3.1- Attainment'!C8</f>
        <v>CO4</v>
      </c>
      <c r="C11" s="119">
        <f>'3.1- Attainment'!D8</f>
        <v>78</v>
      </c>
      <c r="D11" s="119" t="str">
        <f>'3.1- Attainment'!E8</f>
        <v>2</v>
      </c>
      <c r="E11" s="119" t="e">
        <f>'3.1- Attainment'!F8</f>
        <v>#DIV/0!</v>
      </c>
      <c r="F11" s="119" t="e">
        <f>'3.1- Attainment'!G8</f>
        <v>#DIV/0!</v>
      </c>
    </row>
    <row r="12" spans="1:6" ht="15.75" x14ac:dyDescent="0.25">
      <c r="A12" s="255"/>
      <c r="B12" s="118" t="str">
        <f>'3.1- Attainment'!C9</f>
        <v>CO5</v>
      </c>
      <c r="C12" s="119">
        <f>'3.1- Attainment'!D9</f>
        <v>67.5</v>
      </c>
      <c r="D12" s="119" t="str">
        <f>'3.1- Attainment'!E9</f>
        <v>1</v>
      </c>
      <c r="E12" s="119" t="e">
        <f>'3.1- Attainment'!F9</f>
        <v>#DIV/0!</v>
      </c>
      <c r="F12" s="119" t="e">
        <f>'3.1- Attainment'!G9</f>
        <v>#DIV/0!</v>
      </c>
    </row>
    <row r="13" spans="1:6" ht="22.5" customHeight="1" x14ac:dyDescent="0.25">
      <c r="A13" s="70"/>
      <c r="B13" s="69"/>
      <c r="C13" s="69"/>
      <c r="D13" s="69"/>
      <c r="E13" s="69"/>
      <c r="F13" s="69"/>
    </row>
    <row r="14" spans="1:6" ht="22.5" customHeight="1" x14ac:dyDescent="0.25">
      <c r="A14" s="70"/>
      <c r="B14" s="69"/>
      <c r="C14" s="69"/>
      <c r="D14" s="69"/>
      <c r="E14" s="69"/>
      <c r="F14" s="69"/>
    </row>
    <row r="15" spans="1:6" ht="15.75" x14ac:dyDescent="0.25">
      <c r="A15" s="256" t="str">
        <f>'3.2.1 - Attainment'!A1</f>
        <v>Sub:INVESTMENT ANALYSIS AND PORTFOLIO MANAGEMENT                Sub Code: 3.2.1</v>
      </c>
      <c r="B15" s="120"/>
      <c r="C15" s="271" t="str">
        <f>'3.2.1 - Attainment'!D3</f>
        <v>Internals</v>
      </c>
      <c r="D15" s="272"/>
      <c r="E15" s="271" t="str">
        <f>'3.2.1 - Attainment'!F3</f>
        <v>Final CO Attainment</v>
      </c>
      <c r="F15" s="272"/>
    </row>
    <row r="16" spans="1:6" ht="15.75" x14ac:dyDescent="0.25">
      <c r="A16" s="257"/>
      <c r="B16" s="120" t="str">
        <f>'3.2.1 - Attainment'!C4</f>
        <v xml:space="preserve">CO </v>
      </c>
      <c r="C16" s="120" t="str">
        <f>'3.2.1 - Attainment'!D4</f>
        <v>Percentage</v>
      </c>
      <c r="D16" s="120" t="str">
        <f>'3.2.1 - Attainment'!E4</f>
        <v>Level</v>
      </c>
      <c r="E16" s="120" t="str">
        <f>'3.2.1 - Attainment'!F4</f>
        <v>Percentage</v>
      </c>
      <c r="F16" s="120" t="str">
        <f>'3.2.1 - Attainment'!G4</f>
        <v>Level</v>
      </c>
    </row>
    <row r="17" spans="1:6" ht="15.75" x14ac:dyDescent="0.25">
      <c r="A17" s="257"/>
      <c r="B17" s="120" t="str">
        <f>'3.2.1 - Attainment'!C5</f>
        <v>CO1</v>
      </c>
      <c r="C17" s="121">
        <f>'3.2.1 - Attainment'!D5</f>
        <v>63.666666666666664</v>
      </c>
      <c r="D17" s="121" t="str">
        <f>'3.2.1 - Attainment'!E5</f>
        <v>1</v>
      </c>
      <c r="E17" s="121" t="e">
        <f>'3.2.1 - Attainment'!F5</f>
        <v>#DIV/0!</v>
      </c>
      <c r="F17" s="121" t="e">
        <f>'3.2.1 - Attainment'!G5</f>
        <v>#DIV/0!</v>
      </c>
    </row>
    <row r="18" spans="1:6" ht="15.75" x14ac:dyDescent="0.25">
      <c r="A18" s="257"/>
      <c r="B18" s="120" t="str">
        <f>'3.2.1 - Attainment'!C6</f>
        <v>CO2</v>
      </c>
      <c r="C18" s="121">
        <f>'3.2.1 - Attainment'!D6</f>
        <v>86.666666666666671</v>
      </c>
      <c r="D18" s="121" t="str">
        <f>'3.2.1 - Attainment'!E6</f>
        <v>3</v>
      </c>
      <c r="E18" s="121" t="e">
        <f>'3.2.1 - Attainment'!F6</f>
        <v>#DIV/0!</v>
      </c>
      <c r="F18" s="121" t="e">
        <f>'3.2.1 - Attainment'!G6</f>
        <v>#DIV/0!</v>
      </c>
    </row>
    <row r="19" spans="1:6" ht="15.75" x14ac:dyDescent="0.25">
      <c r="A19" s="257"/>
      <c r="B19" s="120" t="str">
        <f>'3.2.1 - Attainment'!C7</f>
        <v>CO3</v>
      </c>
      <c r="C19" s="121">
        <f>'3.2.1 - Attainment'!D7</f>
        <v>60.5</v>
      </c>
      <c r="D19" s="121" t="str">
        <f>'3.2.1 - Attainment'!E7</f>
        <v>1</v>
      </c>
      <c r="E19" s="121" t="e">
        <f>'3.2.1 - Attainment'!F7</f>
        <v>#DIV/0!</v>
      </c>
      <c r="F19" s="121" t="e">
        <f>'3.2.1 - Attainment'!G7</f>
        <v>#DIV/0!</v>
      </c>
    </row>
    <row r="20" spans="1:6" ht="15.75" x14ac:dyDescent="0.25">
      <c r="A20" s="257"/>
      <c r="B20" s="120" t="str">
        <f>'3.2.1 - Attainment'!C8</f>
        <v>CO4</v>
      </c>
      <c r="C20" s="121">
        <f>'3.2.1 - Attainment'!D8</f>
        <v>54.5</v>
      </c>
      <c r="D20" s="121" t="str">
        <f>'3.2.1 - Attainment'!E8</f>
        <v>-</v>
      </c>
      <c r="E20" s="121" t="e">
        <f>'3.2.1 - Attainment'!F8</f>
        <v>#DIV/0!</v>
      </c>
      <c r="F20" s="121" t="e">
        <f>'3.2.1 - Attainment'!G8</f>
        <v>#DIV/0!</v>
      </c>
    </row>
    <row r="21" spans="1:6" ht="15.75" x14ac:dyDescent="0.25">
      <c r="A21" s="258"/>
      <c r="B21" s="120" t="str">
        <f>'3.2.1 - Attainment'!C9</f>
        <v>CO5</v>
      </c>
      <c r="C21" s="121">
        <f>'3.2.1 - Attainment'!D9</f>
        <v>77.5</v>
      </c>
      <c r="D21" s="121" t="str">
        <f>'3.2.1 - Attainment'!E9</f>
        <v>2</v>
      </c>
      <c r="E21" s="121" t="e">
        <f>'3.2.1 - Attainment'!F9</f>
        <v>#DIV/0!</v>
      </c>
      <c r="F21" s="121" t="e">
        <f>'3.2.1 - Attainment'!G9</f>
        <v>#DIV/0!</v>
      </c>
    </row>
    <row r="22" spans="1:6" ht="22.5" customHeight="1" x14ac:dyDescent="0.25">
      <c r="A22" s="70"/>
      <c r="B22" s="69"/>
      <c r="C22" s="69"/>
      <c r="D22" s="69"/>
      <c r="E22" s="69"/>
      <c r="F22" s="69"/>
    </row>
    <row r="23" spans="1:6" ht="15.75" x14ac:dyDescent="0.25">
      <c r="A23" s="259" t="str">
        <f>'3.2.2 - Attainment'!A1</f>
        <v>Sub:CORPORATE TAXATION FOR MANAGERS        Sub Code: 3.2.2</v>
      </c>
      <c r="B23" s="72"/>
      <c r="C23" s="247" t="str">
        <f>'3.2.2 - Attainment'!D3</f>
        <v>Internals</v>
      </c>
      <c r="D23" s="248"/>
      <c r="E23" s="247" t="str">
        <f>'3.2.2 - Attainment'!F3</f>
        <v>Final CO Attainment</v>
      </c>
      <c r="F23" s="248"/>
    </row>
    <row r="24" spans="1:6" ht="15.75" x14ac:dyDescent="0.25">
      <c r="A24" s="260"/>
      <c r="B24" s="72" t="str">
        <f>'3.2.2 - Attainment'!C4</f>
        <v xml:space="preserve">CO </v>
      </c>
      <c r="C24" s="72" t="str">
        <f>'3.2.2 - Attainment'!D4</f>
        <v>Percentage</v>
      </c>
      <c r="D24" s="72" t="str">
        <f>'3.2.2 - Attainment'!E4</f>
        <v>Level</v>
      </c>
      <c r="E24" s="72" t="str">
        <f>'3.2.2 - Attainment'!F4</f>
        <v>Percentage</v>
      </c>
      <c r="F24" s="72" t="str">
        <f>'3.2.2 - Attainment'!G4</f>
        <v>Level</v>
      </c>
    </row>
    <row r="25" spans="1:6" ht="15.75" x14ac:dyDescent="0.25">
      <c r="A25" s="260"/>
      <c r="B25" s="72" t="str">
        <f>'3.2.2 - Attainment'!C5</f>
        <v>CO1</v>
      </c>
      <c r="C25" s="122">
        <f>'3.2.2 - Attainment'!D5</f>
        <v>66.5</v>
      </c>
      <c r="D25" s="122" t="str">
        <f>'3.2.2 - Attainment'!E5</f>
        <v>1</v>
      </c>
      <c r="E25" s="122" t="e">
        <f>'3.2.2 - Attainment'!F5</f>
        <v>#DIV/0!</v>
      </c>
      <c r="F25" s="122" t="e">
        <f>'3.2.2 - Attainment'!G5</f>
        <v>#DIV/0!</v>
      </c>
    </row>
    <row r="26" spans="1:6" ht="15.75" x14ac:dyDescent="0.25">
      <c r="A26" s="260"/>
      <c r="B26" s="72" t="str">
        <f>'3.2.2 - Attainment'!C6</f>
        <v>CO2</v>
      </c>
      <c r="C26" s="122">
        <f>'3.2.2 - Attainment'!D6</f>
        <v>76.5</v>
      </c>
      <c r="D26" s="122" t="str">
        <f>'3.2.2 - Attainment'!E6</f>
        <v>2</v>
      </c>
      <c r="E26" s="122" t="e">
        <f>'3.2.2 - Attainment'!F6</f>
        <v>#DIV/0!</v>
      </c>
      <c r="F26" s="122" t="e">
        <f>'3.2.2 - Attainment'!G6</f>
        <v>#DIV/0!</v>
      </c>
    </row>
    <row r="27" spans="1:6" ht="15.75" x14ac:dyDescent="0.25">
      <c r="A27" s="260"/>
      <c r="B27" s="72" t="str">
        <f>'3.2.2 - Attainment'!C7</f>
        <v>CO3</v>
      </c>
      <c r="C27" s="122">
        <f>'3.2.2 - Attainment'!D7</f>
        <v>62.666666666666664</v>
      </c>
      <c r="D27" s="122" t="str">
        <f>'3.2.2 - Attainment'!E7</f>
        <v>1</v>
      </c>
      <c r="E27" s="122" t="e">
        <f>'3.2.2 - Attainment'!F7</f>
        <v>#DIV/0!</v>
      </c>
      <c r="F27" s="122" t="e">
        <f>'3.2.2 - Attainment'!G7</f>
        <v>#DIV/0!</v>
      </c>
    </row>
    <row r="28" spans="1:6" ht="15.75" x14ac:dyDescent="0.25">
      <c r="A28" s="260"/>
      <c r="B28" s="72" t="str">
        <f>'3.2.2 - Attainment'!C8</f>
        <v>CO4</v>
      </c>
      <c r="C28" s="122">
        <f>'3.2.2 - Attainment'!D8</f>
        <v>62</v>
      </c>
      <c r="D28" s="122" t="str">
        <f>'3.2.2 - Attainment'!E8</f>
        <v>1</v>
      </c>
      <c r="E28" s="122" t="e">
        <f>'3.2.2 - Attainment'!F8</f>
        <v>#DIV/0!</v>
      </c>
      <c r="F28" s="122" t="e">
        <f>'3.2.2 - Attainment'!G8</f>
        <v>#DIV/0!</v>
      </c>
    </row>
    <row r="29" spans="1:6" ht="22.5" customHeight="1" x14ac:dyDescent="0.25">
      <c r="A29" s="70"/>
      <c r="B29" s="69"/>
      <c r="C29" s="69"/>
      <c r="D29" s="69"/>
      <c r="E29" s="69"/>
      <c r="F29" s="69"/>
    </row>
    <row r="30" spans="1:6" ht="15.75" x14ac:dyDescent="0.25">
      <c r="A30" s="261" t="str">
        <f>'3.2.3'!D8</f>
        <v>Sub: CORPORATE VALUATION AND FINANCIAL MODELLING   Sub Code: 3.2.3</v>
      </c>
      <c r="B30" s="73"/>
      <c r="C30" s="243" t="str">
        <f>'3.2.3 - Attainment'!D3</f>
        <v>Internals</v>
      </c>
      <c r="D30" s="244"/>
      <c r="E30" s="243" t="str">
        <f>'3.2.3 - Attainment'!F3</f>
        <v>Final CO Attainment</v>
      </c>
      <c r="F30" s="244"/>
    </row>
    <row r="31" spans="1:6" ht="15.75" x14ac:dyDescent="0.25">
      <c r="A31" s="262"/>
      <c r="B31" s="73" t="str">
        <f>'3.2.3 - Attainment'!C4</f>
        <v xml:space="preserve">CO </v>
      </c>
      <c r="C31" s="73" t="str">
        <f>'3.2.3 - Attainment'!D4</f>
        <v>Percentage</v>
      </c>
      <c r="D31" s="73" t="str">
        <f>'3.2.3 - Attainment'!E4</f>
        <v>Level</v>
      </c>
      <c r="E31" s="73" t="str">
        <f>'3.2.3 - Attainment'!F4</f>
        <v>Percentage</v>
      </c>
      <c r="F31" s="73" t="str">
        <f>'3.2.3 - Attainment'!G4</f>
        <v>Level</v>
      </c>
    </row>
    <row r="32" spans="1:6" ht="15.75" x14ac:dyDescent="0.25">
      <c r="A32" s="262"/>
      <c r="B32" s="73" t="str">
        <f>'3.2.3 - Attainment'!C5</f>
        <v>CO1</v>
      </c>
      <c r="C32" s="123">
        <f>'3.2.3 - Attainment'!D5</f>
        <v>87</v>
      </c>
      <c r="D32" s="123" t="str">
        <f>'3.2.3 - Attainment'!E5</f>
        <v>3</v>
      </c>
      <c r="E32" s="123" t="e">
        <f>'3.2.3 - Attainment'!F5</f>
        <v>#DIV/0!</v>
      </c>
      <c r="F32" s="123" t="e">
        <f>'3.2.3 - Attainment'!G5</f>
        <v>#DIV/0!</v>
      </c>
    </row>
    <row r="33" spans="1:6" ht="15.75" x14ac:dyDescent="0.25">
      <c r="A33" s="262"/>
      <c r="B33" s="73" t="str">
        <f>'3.2.3 - Attainment'!C6</f>
        <v>CO2</v>
      </c>
      <c r="C33" s="123">
        <f>'3.2.3 - Attainment'!D6</f>
        <v>80</v>
      </c>
      <c r="D33" s="123" t="str">
        <f>'3.2.3 - Attainment'!E6</f>
        <v>3</v>
      </c>
      <c r="E33" s="123" t="e">
        <f>'3.2.3 - Attainment'!F6</f>
        <v>#DIV/0!</v>
      </c>
      <c r="F33" s="123" t="e">
        <f>'3.2.3 - Attainment'!G6</f>
        <v>#DIV/0!</v>
      </c>
    </row>
    <row r="34" spans="1:6" ht="15.75" x14ac:dyDescent="0.25">
      <c r="A34" s="262"/>
      <c r="B34" s="73" t="str">
        <f>'3.2.3 - Attainment'!C7</f>
        <v>CO3</v>
      </c>
      <c r="C34" s="123">
        <f>'3.2.3 - Attainment'!D7</f>
        <v>66</v>
      </c>
      <c r="D34" s="123" t="str">
        <f>'3.2.3 - Attainment'!E7</f>
        <v>1</v>
      </c>
      <c r="E34" s="123" t="e">
        <f>'3.2.3 - Attainment'!F7</f>
        <v>#DIV/0!</v>
      </c>
      <c r="F34" s="123" t="e">
        <f>'3.2.3 - Attainment'!G7</f>
        <v>#DIV/0!</v>
      </c>
    </row>
    <row r="35" spans="1:6" ht="15.75" x14ac:dyDescent="0.25">
      <c r="A35" s="262"/>
      <c r="B35" s="73" t="str">
        <f>'3.2.3 - Attainment'!C8</f>
        <v>CO4</v>
      </c>
      <c r="C35" s="123">
        <f>'3.2.3 - Attainment'!D8</f>
        <v>62</v>
      </c>
      <c r="D35" s="123" t="str">
        <f>'3.2.3 - Attainment'!E8</f>
        <v>1</v>
      </c>
      <c r="E35" s="123" t="e">
        <f>'3.2.3 - Attainment'!F8</f>
        <v>#DIV/0!</v>
      </c>
      <c r="F35" s="123" t="e">
        <f>'3.2.3 - Attainment'!G8</f>
        <v>#DIV/0!</v>
      </c>
    </row>
    <row r="36" spans="1:6" ht="15.75" x14ac:dyDescent="0.25">
      <c r="A36" s="263"/>
      <c r="B36" s="73" t="str">
        <f>'3.2.3 - Attainment'!C9</f>
        <v>CO5</v>
      </c>
      <c r="C36" s="123">
        <f>'3.2.3 - Attainment'!D9</f>
        <v>83.5</v>
      </c>
      <c r="D36" s="123" t="str">
        <f>'3.2.3 - Attainment'!E9</f>
        <v>3</v>
      </c>
      <c r="E36" s="123" t="e">
        <f>'3.2.3 - Attainment'!F9</f>
        <v>#DIV/0!</v>
      </c>
      <c r="F36" s="123" t="e">
        <f>'3.2.3 - Attainment'!G9</f>
        <v>#DIV/0!</v>
      </c>
    </row>
    <row r="37" spans="1:6" ht="22.5" customHeight="1" x14ac:dyDescent="0.25">
      <c r="A37" s="70"/>
      <c r="B37" s="69"/>
      <c r="C37" s="69"/>
      <c r="D37" s="69"/>
      <c r="E37" s="69"/>
      <c r="F37" s="69"/>
    </row>
    <row r="38" spans="1:6" ht="15.75" x14ac:dyDescent="0.25">
      <c r="A38" s="264" t="str">
        <f>'3.3.1 - Attainment'!A1</f>
        <v>Sub: RURAL AND GREEN MARKETING      Sub Code:3.4.1</v>
      </c>
      <c r="B38" s="74"/>
      <c r="C38" s="241" t="str">
        <f>'3.3.1 - Attainment'!D3</f>
        <v>Internals</v>
      </c>
      <c r="D38" s="242"/>
      <c r="E38" s="241" t="str">
        <f>'3.3.1 - Attainment'!F3</f>
        <v>Final CO Attainment</v>
      </c>
      <c r="F38" s="242"/>
    </row>
    <row r="39" spans="1:6" ht="15.75" x14ac:dyDescent="0.25">
      <c r="A39" s="265"/>
      <c r="B39" s="74" t="str">
        <f>'3.3.1 - Attainment'!C4</f>
        <v xml:space="preserve">CO </v>
      </c>
      <c r="C39" s="74" t="str">
        <f>'3.3.1 - Attainment'!D4</f>
        <v>Percentage</v>
      </c>
      <c r="D39" s="74" t="str">
        <f>'3.3.1 - Attainment'!E4</f>
        <v>Level</v>
      </c>
      <c r="E39" s="74" t="str">
        <f>'3.3.1 - Attainment'!F4</f>
        <v>Percentage</v>
      </c>
      <c r="F39" s="74" t="str">
        <f>'3.3.1 - Attainment'!G4</f>
        <v>Level</v>
      </c>
    </row>
    <row r="40" spans="1:6" ht="15.75" x14ac:dyDescent="0.25">
      <c r="A40" s="265"/>
      <c r="B40" s="74" t="str">
        <f>'3.3.1 - Attainment'!C5</f>
        <v>CO1</v>
      </c>
      <c r="C40" s="124">
        <f>'3.3.1 - Attainment'!D5</f>
        <v>78.5</v>
      </c>
      <c r="D40" s="124" t="str">
        <f>'3.3.1 - Attainment'!E5</f>
        <v>2</v>
      </c>
      <c r="E40" s="124" t="e">
        <f>'3.3.1 - Attainment'!F5</f>
        <v>#DIV/0!</v>
      </c>
      <c r="F40" s="124" t="e">
        <f>'3.3.1 - Attainment'!G5</f>
        <v>#DIV/0!</v>
      </c>
    </row>
    <row r="41" spans="1:6" ht="15.75" x14ac:dyDescent="0.25">
      <c r="A41" s="265"/>
      <c r="B41" s="74" t="str">
        <f>'3.3.1 - Attainment'!C6</f>
        <v>CO2</v>
      </c>
      <c r="C41" s="124">
        <f>'3.3.1 - Attainment'!D6</f>
        <v>74.5</v>
      </c>
      <c r="D41" s="124" t="str">
        <f>'3.3.1 - Attainment'!E6</f>
        <v>2</v>
      </c>
      <c r="E41" s="124" t="e">
        <f>'3.3.1 - Attainment'!F6</f>
        <v>#DIV/0!</v>
      </c>
      <c r="F41" s="124" t="e">
        <f>'3.3.1 - Attainment'!G6</f>
        <v>#DIV/0!</v>
      </c>
    </row>
    <row r="42" spans="1:6" ht="15.75" x14ac:dyDescent="0.25">
      <c r="A42" s="265"/>
      <c r="B42" s="74" t="str">
        <f>'3.3.1 - Attainment'!C7</f>
        <v>CO3</v>
      </c>
      <c r="C42" s="124">
        <f>'3.3.1 - Attainment'!D7</f>
        <v>69</v>
      </c>
      <c r="D42" s="124" t="str">
        <f>'3.3.1 - Attainment'!E7</f>
        <v>1</v>
      </c>
      <c r="E42" s="124" t="e">
        <f>'3.3.1 - Attainment'!F7</f>
        <v>#DIV/0!</v>
      </c>
      <c r="F42" s="124" t="e">
        <f>'3.3.1 - Attainment'!G7</f>
        <v>#DIV/0!</v>
      </c>
    </row>
    <row r="43" spans="1:6" ht="15.75" x14ac:dyDescent="0.25">
      <c r="A43" s="265"/>
      <c r="B43" s="74" t="str">
        <f>'3.3.1 - Attainment'!C8</f>
        <v>CO4</v>
      </c>
      <c r="C43" s="124">
        <f>'3.3.1 - Attainment'!D8</f>
        <v>100</v>
      </c>
      <c r="D43" s="124" t="str">
        <f>'3.3.1 - Attainment'!E8</f>
        <v>3</v>
      </c>
      <c r="E43" s="124" t="e">
        <f>'3.3.1 - Attainment'!F8</f>
        <v>#DIV/0!</v>
      </c>
      <c r="F43" s="124" t="e">
        <f>'3.3.1 - Attainment'!G8</f>
        <v>#DIV/0!</v>
      </c>
    </row>
    <row r="44" spans="1:6" ht="15.75" x14ac:dyDescent="0.25">
      <c r="A44" s="266"/>
      <c r="B44" s="74" t="str">
        <f>'3.3.1 - Attainment'!C9</f>
        <v>CO5</v>
      </c>
      <c r="C44" s="124">
        <f>'3.3.1 - Attainment'!D9</f>
        <v>68</v>
      </c>
      <c r="D44" s="124" t="str">
        <f>'3.3.1 - Attainment'!E9</f>
        <v>1</v>
      </c>
      <c r="E44" s="124" t="e">
        <f>'3.3.1 - Attainment'!F9</f>
        <v>#DIV/0!</v>
      </c>
      <c r="F44" s="124" t="e">
        <f>'3.3.1 - Attainment'!G9</f>
        <v>#DIV/0!</v>
      </c>
    </row>
    <row r="45" spans="1:6" ht="20.25" customHeight="1" x14ac:dyDescent="0.25">
      <c r="A45" s="70"/>
      <c r="B45" s="69"/>
      <c r="C45" s="69"/>
      <c r="D45" s="69"/>
      <c r="E45" s="69"/>
      <c r="F45" s="69"/>
    </row>
    <row r="46" spans="1:6" ht="15.75" x14ac:dyDescent="0.25">
      <c r="A46" s="251" t="str">
        <f>'3.3.2 - Attainment'!A1</f>
        <v>Sub: BUSINESS AND SOCIAL MARKETING                Sub Code: 3.3.2</v>
      </c>
      <c r="B46" s="71"/>
      <c r="C46" s="239" t="str">
        <f>'3.3.2 - Attainment'!D3</f>
        <v>Internals</v>
      </c>
      <c r="D46" s="240"/>
      <c r="E46" s="239" t="str">
        <f>'3.3.2 - Attainment'!F3</f>
        <v>Final CO Attainment</v>
      </c>
      <c r="F46" s="240"/>
    </row>
    <row r="47" spans="1:6" ht="15.75" x14ac:dyDescent="0.25">
      <c r="A47" s="252"/>
      <c r="B47" s="71" t="str">
        <f>'3.3.2 - Attainment'!C4</f>
        <v xml:space="preserve">CO </v>
      </c>
      <c r="C47" s="71" t="str">
        <f>'3.3.2 - Attainment'!D4</f>
        <v>Percentage</v>
      </c>
      <c r="D47" s="71" t="str">
        <f>'3.3.2 - Attainment'!E4</f>
        <v>Level</v>
      </c>
      <c r="E47" s="71" t="str">
        <f>'3.3.2 - Attainment'!F4</f>
        <v>Percentage</v>
      </c>
      <c r="F47" s="71" t="str">
        <f>'3.3.2 - Attainment'!G4</f>
        <v>Level</v>
      </c>
    </row>
    <row r="48" spans="1:6" ht="15.75" x14ac:dyDescent="0.25">
      <c r="A48" s="252"/>
      <c r="B48" s="71" t="str">
        <f>'3.3.2 - Attainment'!C5</f>
        <v>CO1</v>
      </c>
      <c r="C48" s="125">
        <f>'3.3.2 - Attainment'!D5</f>
        <v>70.75</v>
      </c>
      <c r="D48" s="125" t="str">
        <f>'3.3.2 - Attainment'!E5</f>
        <v>2</v>
      </c>
      <c r="E48" s="125" t="e">
        <f>'3.3.2 - Attainment'!F5</f>
        <v>#DIV/0!</v>
      </c>
      <c r="F48" s="125" t="e">
        <f>'3.3.2 - Attainment'!G5</f>
        <v>#DIV/0!</v>
      </c>
    </row>
    <row r="49" spans="1:6" ht="15.75" x14ac:dyDescent="0.25">
      <c r="A49" s="252"/>
      <c r="B49" s="71" t="str">
        <f>'3.3.2 - Attainment'!C6</f>
        <v>CO2</v>
      </c>
      <c r="C49" s="125">
        <f>'3.3.2 - Attainment'!D6</f>
        <v>89.5</v>
      </c>
      <c r="D49" s="125" t="str">
        <f>'3.3.2 - Attainment'!E6</f>
        <v>3</v>
      </c>
      <c r="E49" s="125" t="e">
        <f>'3.3.2 - Attainment'!F6</f>
        <v>#DIV/0!</v>
      </c>
      <c r="F49" s="125" t="e">
        <f>'3.3.2 - Attainment'!G6</f>
        <v>#DIV/0!</v>
      </c>
    </row>
    <row r="50" spans="1:6" ht="15.75" x14ac:dyDescent="0.25">
      <c r="A50" s="252"/>
      <c r="B50" s="71" t="str">
        <f>'3.3.2 - Attainment'!C7</f>
        <v>CO3</v>
      </c>
      <c r="C50" s="125">
        <f>'3.3.2 - Attainment'!D7</f>
        <v>75.5</v>
      </c>
      <c r="D50" s="125" t="str">
        <f>'3.3.2 - Attainment'!E7</f>
        <v>2</v>
      </c>
      <c r="E50" s="125" t="e">
        <f>'3.3.2 - Attainment'!F7</f>
        <v>#DIV/0!</v>
      </c>
      <c r="F50" s="125" t="e">
        <f>'3.3.2 - Attainment'!G7</f>
        <v>#DIV/0!</v>
      </c>
    </row>
    <row r="51" spans="1:6" ht="15.75" x14ac:dyDescent="0.25">
      <c r="A51" s="252"/>
      <c r="B51" s="71" t="str">
        <f>'3.3.2 - Attainment'!C8</f>
        <v>CO4</v>
      </c>
      <c r="C51" s="125">
        <f>'3.3.2 - Attainment'!D8</f>
        <v>92</v>
      </c>
      <c r="D51" s="125" t="str">
        <f>'3.3.2 - Attainment'!E8</f>
        <v>3</v>
      </c>
      <c r="E51" s="125" t="e">
        <f>'3.3.2 - Attainment'!F8</f>
        <v>#DIV/0!</v>
      </c>
      <c r="F51" s="125" t="e">
        <f>'3.3.2 - Attainment'!G8</f>
        <v>#DIV/0!</v>
      </c>
    </row>
    <row r="52" spans="1:6" ht="15.75" x14ac:dyDescent="0.25">
      <c r="A52" s="253"/>
      <c r="B52" s="71" t="str">
        <f>'3.3.2 - Attainment'!C9</f>
        <v>CO5</v>
      </c>
      <c r="C52" s="125">
        <f>'3.3.2 - Attainment'!D9</f>
        <v>98</v>
      </c>
      <c r="D52" s="125" t="str">
        <f>'3.3.2 - Attainment'!E9</f>
        <v>3</v>
      </c>
      <c r="E52" s="125" t="e">
        <f>'3.3.2 - Attainment'!F9</f>
        <v>#DIV/0!</v>
      </c>
      <c r="F52" s="125" t="e">
        <f>'3.3.2 - Attainment'!G9</f>
        <v>#DIV/0!</v>
      </c>
    </row>
    <row r="53" spans="1:6" ht="20.25" customHeight="1" x14ac:dyDescent="0.25">
      <c r="A53" s="96"/>
      <c r="B53" s="93"/>
      <c r="C53" s="93"/>
      <c r="D53" s="93"/>
      <c r="E53" s="93"/>
      <c r="F53" s="93"/>
    </row>
    <row r="54" spans="1:6" ht="15.75" x14ac:dyDescent="0.25">
      <c r="A54" s="276" t="str">
        <f>'3.3.3 - Attainemnt'!A1:G1</f>
        <v>Sub: CONSUMER BEHAVIOUR AND NEUROMARKETING          Sub Code:3.3.3</v>
      </c>
      <c r="B54" s="94"/>
      <c r="C54" s="249" t="str">
        <f>'3.3.3 - Attainemnt'!D3</f>
        <v>Internals</v>
      </c>
      <c r="D54" s="250"/>
      <c r="E54" s="249" t="str">
        <f>'3.3.3 - Attainemnt'!F3</f>
        <v>Final CO Attainment</v>
      </c>
      <c r="F54" s="250"/>
    </row>
    <row r="55" spans="1:6" ht="15.75" x14ac:dyDescent="0.25">
      <c r="A55" s="276"/>
      <c r="B55" s="94" t="str">
        <f>'3.3.3 - Attainemnt'!C4</f>
        <v xml:space="preserve">CO </v>
      </c>
      <c r="C55" s="94" t="str">
        <f>'3.3.3 - Attainemnt'!D4</f>
        <v>Percentage</v>
      </c>
      <c r="D55" s="94" t="str">
        <f>'3.3.3 - Attainemnt'!E4</f>
        <v>Level</v>
      </c>
      <c r="E55" s="94" t="str">
        <f>'3.3.3 - Attainemnt'!F4</f>
        <v>Percentage</v>
      </c>
      <c r="F55" s="94" t="str">
        <f>'3.3.3 - Attainemnt'!G4</f>
        <v>Level</v>
      </c>
    </row>
    <row r="56" spans="1:6" ht="15.75" x14ac:dyDescent="0.25">
      <c r="A56" s="276"/>
      <c r="B56" s="94" t="str">
        <f>'3.3.3 - Attainemnt'!C5</f>
        <v>CO1</v>
      </c>
      <c r="C56" s="126">
        <f>'3.3.3 - Attainemnt'!D5</f>
        <v>74</v>
      </c>
      <c r="D56" s="126" t="str">
        <f>'3.3.3 - Attainemnt'!E5</f>
        <v>2</v>
      </c>
      <c r="E56" s="126" t="e">
        <f>'3.3.3 - Attainemnt'!F5</f>
        <v>#DIV/0!</v>
      </c>
      <c r="F56" s="126" t="e">
        <f>'3.3.3 - Attainemnt'!G5</f>
        <v>#DIV/0!</v>
      </c>
    </row>
    <row r="57" spans="1:6" ht="15.75" x14ac:dyDescent="0.25">
      <c r="A57" s="276"/>
      <c r="B57" s="94" t="str">
        <f>'3.3.3 - Attainemnt'!C6</f>
        <v>CO2</v>
      </c>
      <c r="C57" s="126">
        <f>'3.3.3 - Attainemnt'!D6</f>
        <v>63.5</v>
      </c>
      <c r="D57" s="126" t="str">
        <f>'3.3.3 - Attainemnt'!E6</f>
        <v>1</v>
      </c>
      <c r="E57" s="126" t="e">
        <f>'3.3.3 - Attainemnt'!F6</f>
        <v>#DIV/0!</v>
      </c>
      <c r="F57" s="126" t="e">
        <f>'3.3.3 - Attainemnt'!G6</f>
        <v>#DIV/0!</v>
      </c>
    </row>
    <row r="58" spans="1:6" ht="15.75" x14ac:dyDescent="0.25">
      <c r="A58" s="276"/>
      <c r="B58" s="94" t="str">
        <f>'3.3.3 - Attainemnt'!C7</f>
        <v>CO3</v>
      </c>
      <c r="C58" s="126">
        <f>'3.3.3 - Attainemnt'!D7</f>
        <v>86.333333333333329</v>
      </c>
      <c r="D58" s="126" t="str">
        <f>'3.3.3 - Attainemnt'!E7</f>
        <v>3</v>
      </c>
      <c r="E58" s="126" t="e">
        <f>'3.3.3 - Attainemnt'!F7</f>
        <v>#DIV/0!</v>
      </c>
      <c r="F58" s="126" t="e">
        <f>'3.3.3 - Attainemnt'!G7</f>
        <v>#DIV/0!</v>
      </c>
    </row>
    <row r="59" spans="1:6" ht="15.75" x14ac:dyDescent="0.25">
      <c r="A59" s="276"/>
      <c r="B59" s="94" t="str">
        <f>'3.3.3 - Attainemnt'!C8</f>
        <v>CO4</v>
      </c>
      <c r="C59" s="126">
        <f>'3.3.3 - Attainemnt'!D8</f>
        <v>47</v>
      </c>
      <c r="D59" s="126" t="str">
        <f>'3.3.3 - Attainemnt'!E8</f>
        <v>-</v>
      </c>
      <c r="E59" s="126" t="e">
        <f>'3.3.3 - Attainemnt'!F8</f>
        <v>#DIV/0!</v>
      </c>
      <c r="F59" s="126" t="e">
        <f>'3.3.3 - Attainemnt'!G8</f>
        <v>#DIV/0!</v>
      </c>
    </row>
    <row r="60" spans="1:6" ht="15.75" x14ac:dyDescent="0.25">
      <c r="A60" s="276"/>
      <c r="B60" s="94" t="str">
        <f>'3.3.3 - Attainemnt'!C9</f>
        <v>CO5</v>
      </c>
      <c r="C60" s="126">
        <f>'3.3.3 - Attainemnt'!D9</f>
        <v>88</v>
      </c>
      <c r="D60" s="126" t="str">
        <f>'3.3.3 - Attainemnt'!E9</f>
        <v>3</v>
      </c>
      <c r="E60" s="126" t="e">
        <f>'3.3.3 - Attainemnt'!F9</f>
        <v>#DIV/0!</v>
      </c>
      <c r="F60" s="126" t="e">
        <f>'3.3.3 - Attainemnt'!G9</f>
        <v>#DIV/0!</v>
      </c>
    </row>
    <row r="61" spans="1:6" ht="20.25" customHeight="1" x14ac:dyDescent="0.25">
      <c r="A61" s="96"/>
      <c r="B61" s="93"/>
      <c r="C61" s="93"/>
      <c r="D61" s="93"/>
      <c r="E61" s="93"/>
      <c r="F61" s="93"/>
    </row>
    <row r="62" spans="1:6" ht="15.75" x14ac:dyDescent="0.25">
      <c r="A62" s="277" t="str">
        <f>'3.4.1 - Attainment'!A1:G1</f>
        <v>Sub: PERFORMANCE MANAGEMENT AND COMPETENCY MAPPING         Sub Code: 3.4.1</v>
      </c>
      <c r="B62" s="95"/>
      <c r="C62" s="245" t="str">
        <f>'3.4.1 - Attainment'!D3</f>
        <v>Internals</v>
      </c>
      <c r="D62" s="246"/>
      <c r="E62" s="245" t="str">
        <f>'3.4.1 - Attainment'!F3</f>
        <v>Final CO Attainment</v>
      </c>
      <c r="F62" s="246"/>
    </row>
    <row r="63" spans="1:6" ht="15.75" x14ac:dyDescent="0.25">
      <c r="A63" s="277"/>
      <c r="B63" s="95" t="str">
        <f>'3.4.1 - Attainment'!C4</f>
        <v xml:space="preserve">CO </v>
      </c>
      <c r="C63" s="95" t="str">
        <f>'3.4.1 - Attainment'!D4</f>
        <v>Percentage</v>
      </c>
      <c r="D63" s="95" t="str">
        <f>'3.4.1 - Attainment'!E4</f>
        <v>Level</v>
      </c>
      <c r="E63" s="95" t="str">
        <f>'3.4.1 - Attainment'!F4</f>
        <v>Percentage</v>
      </c>
      <c r="F63" s="95" t="str">
        <f>'3.4.1 - Attainment'!G4</f>
        <v>Level</v>
      </c>
    </row>
    <row r="64" spans="1:6" ht="15.75" x14ac:dyDescent="0.25">
      <c r="A64" s="277"/>
      <c r="B64" s="95" t="str">
        <f>'3.4.1 - Attainment'!C5</f>
        <v>CO1</v>
      </c>
      <c r="C64" s="127">
        <f>'3.4.1 - Attainment'!D5</f>
        <v>81</v>
      </c>
      <c r="D64" s="127" t="str">
        <f>'3.4.1 - Attainment'!E5</f>
        <v>3</v>
      </c>
      <c r="E64" s="127" t="e">
        <f>'3.4.1 - Attainment'!F5</f>
        <v>#DIV/0!</v>
      </c>
      <c r="F64" s="127" t="e">
        <f>'3.4.1 - Attainment'!G5</f>
        <v>#DIV/0!</v>
      </c>
    </row>
    <row r="65" spans="1:6" ht="15.75" x14ac:dyDescent="0.25">
      <c r="A65" s="277"/>
      <c r="B65" s="95" t="str">
        <f>'3.4.1 - Attainment'!C6</f>
        <v>CO2</v>
      </c>
      <c r="C65" s="127">
        <f>'3.4.1 - Attainment'!D6</f>
        <v>61</v>
      </c>
      <c r="D65" s="127" t="str">
        <f>'3.4.1 - Attainment'!E6</f>
        <v>1</v>
      </c>
      <c r="E65" s="127" t="e">
        <f>'3.4.1 - Attainment'!F6</f>
        <v>#DIV/0!</v>
      </c>
      <c r="F65" s="127" t="e">
        <f>'3.4.1 - Attainment'!G6</f>
        <v>#DIV/0!</v>
      </c>
    </row>
    <row r="66" spans="1:6" ht="15.75" x14ac:dyDescent="0.25">
      <c r="A66" s="277"/>
      <c r="B66" s="95" t="str">
        <f>'3.4.1 - Attainment'!C7</f>
        <v>CO3</v>
      </c>
      <c r="C66" s="127">
        <f>'3.4.1 - Attainment'!D7</f>
        <v>86.5</v>
      </c>
      <c r="D66" s="127" t="str">
        <f>'3.4.1 - Attainment'!E7</f>
        <v>3</v>
      </c>
      <c r="E66" s="127" t="e">
        <f>'3.4.1 - Attainment'!F7</f>
        <v>#DIV/0!</v>
      </c>
      <c r="F66" s="127" t="e">
        <f>'3.4.1 - Attainment'!G7</f>
        <v>#DIV/0!</v>
      </c>
    </row>
    <row r="67" spans="1:6" ht="15.75" x14ac:dyDescent="0.25">
      <c r="A67" s="277"/>
      <c r="B67" s="95" t="str">
        <f>'3.4.1 - Attainment'!C8</f>
        <v>CO4</v>
      </c>
      <c r="C67" s="127">
        <f>'3.4.1 - Attainment'!D8</f>
        <v>38</v>
      </c>
      <c r="D67" s="127" t="str">
        <f>'3.4.1 - Attainment'!E8</f>
        <v>-</v>
      </c>
      <c r="E67" s="127" t="e">
        <f>'3.4.1 - Attainment'!F8</f>
        <v>#DIV/0!</v>
      </c>
      <c r="F67" s="127" t="e">
        <f>'3.4.1 - Attainment'!G8</f>
        <v>#DIV/0!</v>
      </c>
    </row>
    <row r="68" spans="1:6" ht="15.75" x14ac:dyDescent="0.25">
      <c r="A68" s="277"/>
      <c r="B68" s="95" t="str">
        <f>'3.4.1 - Attainment'!C9</f>
        <v>CO5</v>
      </c>
      <c r="C68" s="127">
        <f>'3.4.1 - Attainment'!D9</f>
        <v>76.8</v>
      </c>
      <c r="D68" s="127" t="str">
        <f>'3.4.1 - Attainment'!E9</f>
        <v>2</v>
      </c>
      <c r="E68" s="127" t="e">
        <f>'3.4.1 - Attainment'!F9</f>
        <v>#DIV/0!</v>
      </c>
      <c r="F68" s="127" t="e">
        <f>'3.4.1 - Attainment'!G9</f>
        <v>#DIV/0!</v>
      </c>
    </row>
    <row r="69" spans="1:6" ht="20.25" customHeight="1" x14ac:dyDescent="0.25">
      <c r="A69" s="96"/>
      <c r="B69" s="93"/>
      <c r="C69" s="93"/>
      <c r="D69" s="93"/>
      <c r="E69" s="93"/>
      <c r="F69" s="93"/>
    </row>
    <row r="70" spans="1:6" ht="15.75" x14ac:dyDescent="0.25">
      <c r="A70" s="278" t="str">
        <f>'3.4.2 - Attainment'!A1:G1</f>
        <v>Sub: TALENT MANAGEMENT AND EMPLOYEE ENGAGEMENT         Sub Code:3.4.2</v>
      </c>
      <c r="B70" s="72"/>
      <c r="C70" s="247" t="str">
        <f>'3.4.2 - Attainment'!D3</f>
        <v>Internals</v>
      </c>
      <c r="D70" s="248"/>
      <c r="E70" s="72" t="str">
        <f>'3.4.2 - Attainment'!F3</f>
        <v>Final CO Attainment</v>
      </c>
      <c r="F70" s="72"/>
    </row>
    <row r="71" spans="1:6" ht="15.75" x14ac:dyDescent="0.25">
      <c r="A71" s="278"/>
      <c r="B71" s="72" t="str">
        <f>'3.4.2 - Attainment'!C4</f>
        <v xml:space="preserve">CO </v>
      </c>
      <c r="C71" s="72" t="str">
        <f>'3.4.2 - Attainment'!D4</f>
        <v>Percentage</v>
      </c>
      <c r="D71" s="72" t="str">
        <f>'3.4.2 - Attainment'!E4</f>
        <v>Level</v>
      </c>
      <c r="E71" s="72" t="str">
        <f>'3.4.2 - Attainment'!F4</f>
        <v>Percentage</v>
      </c>
      <c r="F71" s="72" t="str">
        <f>'3.4.2 - Attainment'!G4</f>
        <v>Level</v>
      </c>
    </row>
    <row r="72" spans="1:6" ht="15.75" x14ac:dyDescent="0.25">
      <c r="A72" s="278"/>
      <c r="B72" s="72" t="str">
        <f>'3.4.2 - Attainment'!C5</f>
        <v>CO1</v>
      </c>
      <c r="C72" s="122">
        <f>'3.4.2 - Attainment'!D5</f>
        <v>57</v>
      </c>
      <c r="D72" s="122" t="str">
        <f>'3.4.2 - Attainment'!E5</f>
        <v>-</v>
      </c>
      <c r="E72" s="122" t="e">
        <f>'3.4.2 - Attainment'!F5</f>
        <v>#DIV/0!</v>
      </c>
      <c r="F72" s="122" t="e">
        <f>'3.4.2 - Attainment'!G5</f>
        <v>#DIV/0!</v>
      </c>
    </row>
    <row r="73" spans="1:6" ht="15.75" x14ac:dyDescent="0.25">
      <c r="A73" s="278"/>
      <c r="B73" s="72" t="str">
        <f>'3.4.2 - Attainment'!C6</f>
        <v>CO2</v>
      </c>
      <c r="C73" s="122">
        <f>'3.4.2 - Attainment'!D6</f>
        <v>83.857142857142861</v>
      </c>
      <c r="D73" s="122" t="str">
        <f>'3.4.2 - Attainment'!E6</f>
        <v>3</v>
      </c>
      <c r="E73" s="122" t="e">
        <f>'3.4.2 - Attainment'!F6</f>
        <v>#DIV/0!</v>
      </c>
      <c r="F73" s="122" t="e">
        <f>'3.4.2 - Attainment'!G6</f>
        <v>#DIV/0!</v>
      </c>
    </row>
    <row r="74" spans="1:6" ht="15.75" x14ac:dyDescent="0.25">
      <c r="A74" s="278"/>
      <c r="B74" s="72" t="str">
        <f>'3.4.2 - Attainment'!C7</f>
        <v>CO3</v>
      </c>
      <c r="C74" s="122">
        <f>'3.4.2 - Attainment'!D7</f>
        <v>94</v>
      </c>
      <c r="D74" s="122" t="str">
        <f>'3.4.2 - Attainment'!E7</f>
        <v>3</v>
      </c>
      <c r="E74" s="122" t="e">
        <f>'3.4.2 - Attainment'!F7</f>
        <v>#DIV/0!</v>
      </c>
      <c r="F74" s="122" t="e">
        <f>'3.4.2 - Attainment'!G7</f>
        <v>#DIV/0!</v>
      </c>
    </row>
    <row r="75" spans="1:6" ht="15.75" x14ac:dyDescent="0.25">
      <c r="A75" s="278"/>
      <c r="B75" s="72" t="str">
        <f>'3.4.2 - Attainment'!C8</f>
        <v>CO4</v>
      </c>
      <c r="C75" s="122">
        <f>'3.4.2 - Attainment'!D8</f>
        <v>88</v>
      </c>
      <c r="D75" s="122" t="str">
        <f>'3.4.2 - Attainment'!E8</f>
        <v>3</v>
      </c>
      <c r="E75" s="122" t="e">
        <f>'3.4.2 - Attainment'!F8</f>
        <v>#DIV/0!</v>
      </c>
      <c r="F75" s="122" t="e">
        <f>'3.4.2 - Attainment'!G8</f>
        <v>#DIV/0!</v>
      </c>
    </row>
    <row r="76" spans="1:6" ht="15.75" x14ac:dyDescent="0.25">
      <c r="A76" s="278"/>
      <c r="B76" s="72" t="str">
        <f>'3.4.2 - Attainment'!C9</f>
        <v>CO5</v>
      </c>
      <c r="C76" s="122">
        <f>'3.4.2 - Attainment'!D9</f>
        <v>84.5</v>
      </c>
      <c r="D76" s="122" t="str">
        <f>'3.4.2 - Attainment'!E9</f>
        <v>3</v>
      </c>
      <c r="E76" s="122" t="e">
        <f>'3.4.2 - Attainment'!F9</f>
        <v>#DIV/0!</v>
      </c>
      <c r="F76" s="122" t="e">
        <f>'3.4.2 - Attainment'!G9</f>
        <v>#DIV/0!</v>
      </c>
    </row>
    <row r="77" spans="1:6" ht="20.25" customHeight="1" x14ac:dyDescent="0.25"/>
    <row r="78" spans="1:6" ht="15.75" x14ac:dyDescent="0.25">
      <c r="A78" s="275" t="str">
        <f>'3.4.3 - Attainment'!A1:G1</f>
        <v>Sub:LEARNING AND DEVELOPMENT HUMAN RESOURCES         Sub Code: 3.4.3</v>
      </c>
      <c r="B78" s="71"/>
      <c r="C78" s="239" t="str">
        <f>C70</f>
        <v>Internals</v>
      </c>
      <c r="D78" s="240"/>
      <c r="E78" s="71" t="str">
        <f>E70</f>
        <v>Final CO Attainment</v>
      </c>
      <c r="F78" s="71"/>
    </row>
    <row r="79" spans="1:6" ht="15.75" x14ac:dyDescent="0.25">
      <c r="A79" s="275"/>
      <c r="B79" s="71" t="str">
        <f>'3.4.3 - Attainment'!C4</f>
        <v xml:space="preserve">CO </v>
      </c>
      <c r="C79" s="71" t="str">
        <f>'3.4.3 - Attainment'!D4</f>
        <v>Percentage</v>
      </c>
      <c r="D79" s="71" t="str">
        <f>'3.4.3 - Attainment'!E4</f>
        <v>Level</v>
      </c>
      <c r="E79" s="71" t="str">
        <f>'3.4.3 - Attainment'!F4</f>
        <v>Percentage</v>
      </c>
      <c r="F79" s="71" t="str">
        <f>'3.4.3 - Attainment'!G4</f>
        <v>Level</v>
      </c>
    </row>
    <row r="80" spans="1:6" ht="15.75" x14ac:dyDescent="0.25">
      <c r="A80" s="275"/>
      <c r="B80" s="71" t="str">
        <f>'3.4.3 - Attainment'!C5</f>
        <v>CO1</v>
      </c>
      <c r="C80" s="125">
        <f>'3.4.3 - Attainment'!D5</f>
        <v>89</v>
      </c>
      <c r="D80" s="125" t="str">
        <f>'3.4.3 - Attainment'!E5</f>
        <v>3</v>
      </c>
      <c r="E80" s="125" t="e">
        <f>'3.4.3 - Attainment'!F5</f>
        <v>#DIV/0!</v>
      </c>
      <c r="F80" s="71" t="e">
        <f>'3.4.3 - Attainment'!G5</f>
        <v>#DIV/0!</v>
      </c>
    </row>
    <row r="81" spans="1:6" ht="15.75" x14ac:dyDescent="0.25">
      <c r="A81" s="275"/>
      <c r="B81" s="71" t="str">
        <f>'3.4.3 - Attainment'!C6</f>
        <v>CO2</v>
      </c>
      <c r="C81" s="125">
        <f>'3.4.3 - Attainment'!D6</f>
        <v>66.333333333333329</v>
      </c>
      <c r="D81" s="125" t="str">
        <f>'3.4.3 - Attainment'!E6</f>
        <v>1</v>
      </c>
      <c r="E81" s="125" t="e">
        <f>'3.4.3 - Attainment'!F6</f>
        <v>#DIV/0!</v>
      </c>
      <c r="F81" s="71" t="e">
        <f>'3.4.3 - Attainment'!G6</f>
        <v>#DIV/0!</v>
      </c>
    </row>
    <row r="82" spans="1:6" ht="15.75" x14ac:dyDescent="0.25">
      <c r="A82" s="275"/>
      <c r="B82" s="71" t="str">
        <f>'3.4.3 - Attainment'!C7</f>
        <v>CO3</v>
      </c>
      <c r="C82" s="125">
        <f>'3.4.3 - Attainment'!D7</f>
        <v>88.5</v>
      </c>
      <c r="D82" s="125" t="str">
        <f>'3.4.3 - Attainment'!E7</f>
        <v>3</v>
      </c>
      <c r="E82" s="125" t="e">
        <f>'3.4.3 - Attainment'!F7</f>
        <v>#DIV/0!</v>
      </c>
      <c r="F82" s="71" t="e">
        <f>'3.4.3 - Attainment'!G7</f>
        <v>#DIV/0!</v>
      </c>
    </row>
    <row r="83" spans="1:6" ht="15.75" x14ac:dyDescent="0.25">
      <c r="A83" s="275"/>
      <c r="B83" s="71" t="str">
        <f>'3.4.3 - Attainment'!C8</f>
        <v>CO4</v>
      </c>
      <c r="C83" s="125">
        <f>'3.4.3 - Attainment'!D8</f>
        <v>75</v>
      </c>
      <c r="D83" s="125" t="str">
        <f>'3.4.3 - Attainment'!E8</f>
        <v>2</v>
      </c>
      <c r="E83" s="125" t="e">
        <f>'3.4.3 - Attainment'!F8</f>
        <v>#DIV/0!</v>
      </c>
      <c r="F83" s="71" t="e">
        <f>'3.4.3 - Attainment'!G8</f>
        <v>#DIV/0!</v>
      </c>
    </row>
    <row r="84" spans="1:6" ht="15.75" x14ac:dyDescent="0.25">
      <c r="A84" s="275"/>
      <c r="B84" s="71" t="str">
        <f>'3.4.3 - Attainment'!C9</f>
        <v>CO5</v>
      </c>
      <c r="C84" s="125">
        <f>'3.4.3 - Attainment'!D9</f>
        <v>81</v>
      </c>
      <c r="D84" s="125" t="str">
        <f>'3.4.3 - Attainment'!E9</f>
        <v>3</v>
      </c>
      <c r="E84" s="125" t="e">
        <f>'3.4.3 - Attainment'!F9</f>
        <v>#DIV/0!</v>
      </c>
      <c r="F84" s="71" t="e">
        <f>'3.4.3 - Attainment'!G9</f>
        <v>#DIV/0!</v>
      </c>
    </row>
    <row r="85" spans="1:6" s="38" customFormat="1" ht="15.75" x14ac:dyDescent="0.25">
      <c r="A85" s="172"/>
      <c r="B85" s="173"/>
      <c r="C85" s="174"/>
      <c r="D85" s="174"/>
      <c r="E85" s="174"/>
      <c r="F85" s="173"/>
    </row>
    <row r="86" spans="1:6" s="38" customFormat="1" ht="15.75" x14ac:dyDescent="0.25">
      <c r="A86" s="279" t="str">
        <f>'3.7.2'!D8</f>
        <v>Sub:  DATA WAREHOUSING AND DATA MINING          Sub Code: 3.7.2</v>
      </c>
      <c r="B86" s="175"/>
      <c r="C86" s="175" t="str">
        <f>'3.7.2-Attainment'!D3</f>
        <v>Internals</v>
      </c>
      <c r="D86" s="175"/>
      <c r="E86" s="175" t="str">
        <f>'3.7.2-Attainment'!F3</f>
        <v>Final CO Attainment</v>
      </c>
      <c r="F86" s="175"/>
    </row>
    <row r="87" spans="1:6" s="38" customFormat="1" ht="15.75" x14ac:dyDescent="0.25">
      <c r="A87" s="279"/>
      <c r="B87" s="175" t="str">
        <f>'3.7.2-Attainment'!C4</f>
        <v xml:space="preserve">CO </v>
      </c>
      <c r="C87" s="175" t="str">
        <f>'3.7.2-Attainment'!D4</f>
        <v>Percentage</v>
      </c>
      <c r="D87" s="175" t="str">
        <f>'3.7.2-Attainment'!E4</f>
        <v>Level</v>
      </c>
      <c r="E87" s="175" t="str">
        <f>'3.7.2-Attainment'!F4</f>
        <v>Percentage</v>
      </c>
      <c r="F87" s="175" t="str">
        <f>'3.7.2-Attainment'!G4</f>
        <v>Level</v>
      </c>
    </row>
    <row r="88" spans="1:6" s="38" customFormat="1" ht="15.75" x14ac:dyDescent="0.25">
      <c r="A88" s="279"/>
      <c r="B88" s="175" t="str">
        <f>'3.7.2-Attainment'!C5</f>
        <v>CO1</v>
      </c>
      <c r="C88" s="175">
        <f>'3.7.2-Attainment'!D5</f>
        <v>79</v>
      </c>
      <c r="D88" s="175" t="str">
        <f>'3.7.2-Attainment'!E5</f>
        <v>2</v>
      </c>
      <c r="E88" s="175" t="e">
        <f>'3.7.2-Attainment'!F5</f>
        <v>#DIV/0!</v>
      </c>
      <c r="F88" s="175" t="e">
        <f>'3.7.2-Attainment'!G5</f>
        <v>#DIV/0!</v>
      </c>
    </row>
    <row r="89" spans="1:6" s="38" customFormat="1" ht="15.75" x14ac:dyDescent="0.25">
      <c r="A89" s="279"/>
      <c r="B89" s="175" t="str">
        <f>'3.7.2-Attainment'!C6</f>
        <v>CO2</v>
      </c>
      <c r="C89" s="175">
        <f>'3.7.2-Attainment'!D6</f>
        <v>59.666666666666664</v>
      </c>
      <c r="D89" s="175" t="b">
        <f>'3.7.2-Attainment'!E6</f>
        <v>0</v>
      </c>
      <c r="E89" s="175" t="e">
        <f>'3.7.2-Attainment'!F6</f>
        <v>#DIV/0!</v>
      </c>
      <c r="F89" s="175" t="e">
        <f>'3.7.2-Attainment'!G6</f>
        <v>#DIV/0!</v>
      </c>
    </row>
    <row r="90" spans="1:6" s="38" customFormat="1" ht="15.75" x14ac:dyDescent="0.25">
      <c r="A90" s="279"/>
      <c r="B90" s="175" t="str">
        <f>'3.7.2-Attainment'!C7</f>
        <v>CO3</v>
      </c>
      <c r="C90" s="175">
        <f>'3.7.2-Attainment'!D7</f>
        <v>85.5</v>
      </c>
      <c r="D90" s="175" t="str">
        <f>'3.7.2-Attainment'!E7</f>
        <v>3</v>
      </c>
      <c r="E90" s="175" t="e">
        <f>'3.7.2-Attainment'!F7</f>
        <v>#DIV/0!</v>
      </c>
      <c r="F90" s="175" t="e">
        <f>'3.7.2-Attainment'!G7</f>
        <v>#DIV/0!</v>
      </c>
    </row>
    <row r="91" spans="1:6" s="38" customFormat="1" ht="15.75" x14ac:dyDescent="0.25">
      <c r="A91" s="279"/>
      <c r="B91" s="175" t="str">
        <f>'3.7.2-Attainment'!C8</f>
        <v>CO4</v>
      </c>
      <c r="C91" s="175">
        <f>'3.7.2-Attainment'!D8</f>
        <v>41</v>
      </c>
      <c r="D91" s="175" t="str">
        <f>'3.7.2-Attainment'!E8</f>
        <v>-</v>
      </c>
      <c r="E91" s="175" t="e">
        <f>'3.7.2-Attainment'!F8</f>
        <v>#DIV/0!</v>
      </c>
      <c r="F91" s="175" t="e">
        <f>'3.7.2-Attainment'!G8</f>
        <v>#DIV/0!</v>
      </c>
    </row>
    <row r="92" spans="1:6" s="38" customFormat="1" ht="15.75" x14ac:dyDescent="0.25">
      <c r="A92" s="279"/>
      <c r="B92" s="175" t="str">
        <f>'3.7.2-Attainment'!C9</f>
        <v>CO5</v>
      </c>
      <c r="C92" s="175">
        <f>'3.7.2-Attainment'!D9</f>
        <v>76.8</v>
      </c>
      <c r="D92" s="175" t="str">
        <f>'3.7.2-Attainment'!E9</f>
        <v>2</v>
      </c>
      <c r="E92" s="175" t="e">
        <f>'3.7.2-Attainment'!F9</f>
        <v>#DIV/0!</v>
      </c>
      <c r="F92" s="175" t="e">
        <f>'3.7.2-Attainment'!G9</f>
        <v>#DIV/0!</v>
      </c>
    </row>
    <row r="93" spans="1:6" s="38" customFormat="1" ht="15.75" x14ac:dyDescent="0.25">
      <c r="A93" s="172"/>
      <c r="B93" s="173"/>
      <c r="C93" s="174"/>
      <c r="D93" s="174"/>
      <c r="E93" s="174"/>
      <c r="F93" s="173"/>
    </row>
    <row r="94" spans="1:6" s="38" customFormat="1" ht="15.75" x14ac:dyDescent="0.25">
      <c r="A94" s="280" t="str">
        <f>'3.7.3'!D8</f>
        <v>Sub: Predictive Analytics by Using R          Sub Code: 3.7.3</v>
      </c>
      <c r="B94" s="140"/>
      <c r="C94" s="140" t="str">
        <f>'3.7.3- Attainment'!D3</f>
        <v>Internals</v>
      </c>
      <c r="D94" s="140">
        <f>'3.7.3- Attainment'!E3</f>
        <v>0</v>
      </c>
      <c r="E94" s="140" t="str">
        <f>'3.7.3- Attainment'!F3</f>
        <v>Final CO Attainment</v>
      </c>
      <c r="F94" s="140"/>
    </row>
    <row r="95" spans="1:6" s="38" customFormat="1" ht="15.75" x14ac:dyDescent="0.25">
      <c r="A95" s="280"/>
      <c r="B95" s="140" t="str">
        <f>'3.7.3- Attainment'!C4</f>
        <v xml:space="preserve">CO </v>
      </c>
      <c r="C95" s="140" t="str">
        <f>'3.7.3- Attainment'!D4</f>
        <v>Percentage</v>
      </c>
      <c r="D95" s="140" t="str">
        <f>'3.7.3- Attainment'!E4</f>
        <v>Level</v>
      </c>
      <c r="E95" s="140" t="str">
        <f>'3.7.3- Attainment'!F4</f>
        <v>Percentage</v>
      </c>
      <c r="F95" s="140" t="str">
        <f>'3.7.3- Attainment'!G4</f>
        <v>Level</v>
      </c>
    </row>
    <row r="96" spans="1:6" s="38" customFormat="1" ht="15.75" x14ac:dyDescent="0.25">
      <c r="A96" s="280"/>
      <c r="B96" s="140" t="str">
        <f>'3.7.3- Attainment'!C5</f>
        <v>CO1</v>
      </c>
      <c r="C96" s="140">
        <f>'3.7.3- Attainment'!D5</f>
        <v>61</v>
      </c>
      <c r="D96" s="140" t="str">
        <f>'3.7.3- Attainment'!E5</f>
        <v>1</v>
      </c>
      <c r="E96" s="140" t="e">
        <f>'3.7.3- Attainment'!F5</f>
        <v>#DIV/0!</v>
      </c>
      <c r="F96" s="140" t="e">
        <f>'3.7.3- Attainment'!G5</f>
        <v>#DIV/0!</v>
      </c>
    </row>
    <row r="97" spans="1:6" s="38" customFormat="1" ht="15.75" x14ac:dyDescent="0.25">
      <c r="A97" s="280"/>
      <c r="B97" s="140" t="str">
        <f>'3.7.3- Attainment'!C6</f>
        <v>CO2</v>
      </c>
      <c r="C97" s="140">
        <f>'3.7.3- Attainment'!D6</f>
        <v>56.333333333333336</v>
      </c>
      <c r="D97" s="140" t="str">
        <f>'3.7.3- Attainment'!E6</f>
        <v>-</v>
      </c>
      <c r="E97" s="140" t="e">
        <f>'3.7.3- Attainment'!F6</f>
        <v>#DIV/0!</v>
      </c>
      <c r="F97" s="140" t="e">
        <f>'3.7.3- Attainment'!G6</f>
        <v>#DIV/0!</v>
      </c>
    </row>
    <row r="98" spans="1:6" s="38" customFormat="1" ht="15.75" x14ac:dyDescent="0.25">
      <c r="A98" s="280"/>
      <c r="B98" s="140" t="str">
        <f>'3.7.3- Attainment'!C7</f>
        <v>CO3</v>
      </c>
      <c r="C98" s="140">
        <f>'3.7.3- Attainment'!D7</f>
        <v>85.5</v>
      </c>
      <c r="D98" s="140" t="str">
        <f>'3.7.3- Attainment'!E7</f>
        <v>3</v>
      </c>
      <c r="E98" s="140" t="e">
        <f>'3.7.3- Attainment'!F7</f>
        <v>#DIV/0!</v>
      </c>
      <c r="F98" s="140" t="e">
        <f>'3.7.3- Attainment'!G7</f>
        <v>#DIV/0!</v>
      </c>
    </row>
    <row r="99" spans="1:6" s="38" customFormat="1" ht="15.75" x14ac:dyDescent="0.25">
      <c r="A99" s="280"/>
      <c r="B99" s="140" t="str">
        <f>'3.7.3- Attainment'!C8</f>
        <v>CO4</v>
      </c>
      <c r="C99" s="140">
        <f>'3.7.3- Attainment'!D8</f>
        <v>31</v>
      </c>
      <c r="D99" s="140" t="str">
        <f>'3.7.3- Attainment'!E8</f>
        <v>-</v>
      </c>
      <c r="E99" s="140" t="e">
        <f>'3.7.3- Attainment'!F8</f>
        <v>#DIV/0!</v>
      </c>
      <c r="F99" s="140" t="e">
        <f>'3.7.3- Attainment'!G8</f>
        <v>#DIV/0!</v>
      </c>
    </row>
    <row r="100" spans="1:6" s="38" customFormat="1" ht="15.75" x14ac:dyDescent="0.25">
      <c r="A100" s="280"/>
      <c r="B100" s="140" t="str">
        <f>'3.7.3- Attainment'!C9</f>
        <v>CO5</v>
      </c>
      <c r="C100" s="140">
        <f>'3.7.3- Attainment'!D9</f>
        <v>68.400000000000006</v>
      </c>
      <c r="D100" s="140" t="str">
        <f>'3.7.3- Attainment'!E9</f>
        <v>1</v>
      </c>
      <c r="E100" s="140" t="e">
        <f>'3.7.3- Attainment'!F9</f>
        <v>#DIV/0!</v>
      </c>
      <c r="F100" s="140" t="e">
        <f>'3.7.3- Attainment'!G9</f>
        <v>#DIV/0!</v>
      </c>
    </row>
    <row r="101" spans="1:6" s="38" customFormat="1" ht="15.75" x14ac:dyDescent="0.25">
      <c r="A101" s="172"/>
      <c r="B101" s="173"/>
      <c r="C101" s="174"/>
      <c r="D101" s="174"/>
      <c r="E101" s="174"/>
      <c r="F101" s="173"/>
    </row>
    <row r="102" spans="1:6" ht="15.75" x14ac:dyDescent="0.25">
      <c r="A102" s="276" t="str">
        <f>'3.8- Attainment'!A1</f>
        <v>Sub: OPEN ELECTIVE: CYBERSPACE           Sub Code: 3.8</v>
      </c>
      <c r="B102" s="94"/>
      <c r="C102" s="249" t="str">
        <f>C70</f>
        <v>Internals</v>
      </c>
      <c r="D102" s="250"/>
      <c r="E102" s="94" t="str">
        <f>E70</f>
        <v>Final CO Attainment</v>
      </c>
      <c r="F102" s="94"/>
    </row>
    <row r="103" spans="1:6" ht="15.75" x14ac:dyDescent="0.25">
      <c r="A103" s="276"/>
      <c r="B103" s="94" t="str">
        <f>'3.8- Attainment'!C4</f>
        <v xml:space="preserve">CO </v>
      </c>
      <c r="C103" s="94" t="str">
        <f>'3.8- Attainment'!D4</f>
        <v>Percentage</v>
      </c>
      <c r="D103" s="94" t="str">
        <f>'3.8- Attainment'!E4</f>
        <v>Level</v>
      </c>
      <c r="E103" s="94" t="str">
        <f>'3.8- Attainment'!F4</f>
        <v>Percentage</v>
      </c>
      <c r="F103" s="94" t="str">
        <f>'3.8- Attainment'!G4</f>
        <v>Level</v>
      </c>
    </row>
    <row r="104" spans="1:6" ht="15.75" x14ac:dyDescent="0.25">
      <c r="A104" s="276"/>
      <c r="B104" s="94" t="str">
        <f>'3.8- Attainment'!C5</f>
        <v>CO1</v>
      </c>
      <c r="C104" s="126">
        <f>'3.8- Attainment'!D5</f>
        <v>87</v>
      </c>
      <c r="D104" s="126" t="str">
        <f>'3.8- Attainment'!E5</f>
        <v>3</v>
      </c>
      <c r="E104" s="126" t="e">
        <f>'3.8- Attainment'!F5</f>
        <v>#DIV/0!</v>
      </c>
      <c r="F104" s="94" t="e">
        <f>'3.8- Attainment'!G5</f>
        <v>#DIV/0!</v>
      </c>
    </row>
    <row r="105" spans="1:6" ht="15.75" x14ac:dyDescent="0.25">
      <c r="A105" s="276"/>
      <c r="B105" s="94" t="str">
        <f>'3.8- Attainment'!C6</f>
        <v>CO2</v>
      </c>
      <c r="C105" s="126">
        <f>'3.8- Attainment'!D6</f>
        <v>78.666666666666671</v>
      </c>
      <c r="D105" s="126" t="str">
        <f>'3.8- Attainment'!E6</f>
        <v>2</v>
      </c>
      <c r="E105" s="126" t="e">
        <f>'3.8- Attainment'!F6</f>
        <v>#DIV/0!</v>
      </c>
      <c r="F105" s="94" t="e">
        <f>'3.8- Attainment'!G6</f>
        <v>#DIV/0!</v>
      </c>
    </row>
    <row r="106" spans="1:6" ht="15.75" x14ac:dyDescent="0.25">
      <c r="A106" s="276"/>
      <c r="B106" s="94" t="str">
        <f>'3.8- Attainment'!C7</f>
        <v>CO3</v>
      </c>
      <c r="C106" s="126">
        <f>'3.8- Attainment'!D7</f>
        <v>70.333333333333329</v>
      </c>
      <c r="D106" s="126" t="str">
        <f>'3.8- Attainment'!E7</f>
        <v>2</v>
      </c>
      <c r="E106" s="126" t="e">
        <f>'3.8- Attainment'!F7</f>
        <v>#DIV/0!</v>
      </c>
      <c r="F106" s="94" t="e">
        <f>'3.8- Attainment'!G7</f>
        <v>#DIV/0!</v>
      </c>
    </row>
    <row r="107" spans="1:6" ht="15.75" x14ac:dyDescent="0.25">
      <c r="A107" s="276"/>
      <c r="B107" s="94" t="str">
        <f>'3.8- Attainment'!C8</f>
        <v>CO4</v>
      </c>
      <c r="C107" s="126">
        <f>'3.8- Attainment'!D8</f>
        <v>75.333333333333329</v>
      </c>
      <c r="D107" s="126" t="str">
        <f>'3.8- Attainment'!E8</f>
        <v>2</v>
      </c>
      <c r="E107" s="126" t="e">
        <f>'3.8- Attainment'!F8</f>
        <v>#DIV/0!</v>
      </c>
      <c r="F107" s="94" t="e">
        <f>'3.8- Attainment'!G8</f>
        <v>#DIV/0!</v>
      </c>
    </row>
  </sheetData>
  <mergeCells count="36">
    <mergeCell ref="A78:A84"/>
    <mergeCell ref="C78:D78"/>
    <mergeCell ref="A102:A107"/>
    <mergeCell ref="C102:D102"/>
    <mergeCell ref="A54:A60"/>
    <mergeCell ref="A62:A68"/>
    <mergeCell ref="A70:A76"/>
    <mergeCell ref="A86:A92"/>
    <mergeCell ref="A94:A100"/>
    <mergeCell ref="A1:F1"/>
    <mergeCell ref="A2:F2"/>
    <mergeCell ref="A3:F3"/>
    <mergeCell ref="A4:F4"/>
    <mergeCell ref="C23:D23"/>
    <mergeCell ref="E23:F23"/>
    <mergeCell ref="E15:F15"/>
    <mergeCell ref="C15:D15"/>
    <mergeCell ref="E6:F6"/>
    <mergeCell ref="C6:D6"/>
    <mergeCell ref="A46:A52"/>
    <mergeCell ref="A6:A12"/>
    <mergeCell ref="A15:A21"/>
    <mergeCell ref="A23:A28"/>
    <mergeCell ref="A30:A36"/>
    <mergeCell ref="A38:A44"/>
    <mergeCell ref="E62:F62"/>
    <mergeCell ref="C62:D62"/>
    <mergeCell ref="C70:D70"/>
    <mergeCell ref="C54:D54"/>
    <mergeCell ref="E54:F54"/>
    <mergeCell ref="E46:F46"/>
    <mergeCell ref="C46:D46"/>
    <mergeCell ref="C38:D38"/>
    <mergeCell ref="E38:F38"/>
    <mergeCell ref="E30:F30"/>
    <mergeCell ref="C30:D30"/>
  </mergeCells>
  <pageMargins left="0.7" right="0.7" top="0.75" bottom="0.75" header="0.3" footer="0.3"/>
  <pageSetup scale="7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4" zoomScale="90" zoomScaleNormal="90" workbookViewId="0">
      <selection activeCell="D8" sqref="D8"/>
    </sheetView>
  </sheetViews>
  <sheetFormatPr defaultRowHeight="15" x14ac:dyDescent="0.25"/>
  <cols>
    <col min="1" max="1" width="25.42578125" style="1" customWidth="1"/>
    <col min="2" max="2" width="27.7109375" style="1" customWidth="1"/>
    <col min="3" max="14" width="7.570312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" customHeight="1" x14ac:dyDescent="0.3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3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" customHeight="1" x14ac:dyDescent="0.3">
      <c r="A4" s="202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5" customHeight="1" x14ac:dyDescent="0.3">
      <c r="A5" s="201"/>
      <c r="B5" s="201"/>
      <c r="C5" s="201"/>
      <c r="D5" s="201"/>
      <c r="E5" s="201"/>
      <c r="F5" s="201"/>
      <c r="G5" s="201"/>
      <c r="H5" s="97"/>
      <c r="I5" s="201" t="s">
        <v>46</v>
      </c>
      <c r="J5" s="201"/>
      <c r="K5" s="201"/>
      <c r="L5" s="201" t="s">
        <v>70</v>
      </c>
      <c r="M5" s="201"/>
      <c r="N5" s="201" t="s">
        <v>44</v>
      </c>
      <c r="O5" s="201"/>
      <c r="P5" s="97" t="s">
        <v>444</v>
      </c>
    </row>
    <row r="6" spans="1:16" ht="18.75" customHeight="1" x14ac:dyDescent="0.3">
      <c r="A6" s="139" t="s">
        <v>55</v>
      </c>
      <c r="B6" s="201" t="s">
        <v>446</v>
      </c>
      <c r="C6" s="201"/>
      <c r="D6" s="201"/>
      <c r="E6" s="201"/>
      <c r="F6" s="201"/>
      <c r="G6" s="201"/>
      <c r="H6" s="201" t="s">
        <v>45</v>
      </c>
      <c r="I6" s="201"/>
      <c r="J6" s="201"/>
      <c r="K6" s="201"/>
      <c r="L6" s="201"/>
      <c r="M6" s="203" t="s">
        <v>445</v>
      </c>
      <c r="N6" s="203"/>
      <c r="O6" s="203"/>
      <c r="P6" s="203"/>
    </row>
    <row r="7" spans="1:16" x14ac:dyDescent="0.2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2"/>
      <c r="P7" s="99"/>
    </row>
    <row r="8" spans="1:16" ht="25.5" customHeight="1" x14ac:dyDescent="0.3">
      <c r="A8" s="100"/>
      <c r="B8" s="98"/>
      <c r="C8" s="101"/>
      <c r="D8" s="169" t="s">
        <v>443</v>
      </c>
      <c r="E8" s="101"/>
      <c r="F8" s="101"/>
      <c r="G8" s="101"/>
      <c r="H8" s="101"/>
      <c r="I8" s="102"/>
      <c r="J8" s="102"/>
      <c r="K8" s="102"/>
      <c r="L8" s="102"/>
      <c r="M8" s="102"/>
      <c r="N8" s="102"/>
      <c r="O8" s="103"/>
      <c r="P8" s="10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04"/>
      <c r="B10" s="104"/>
      <c r="C10" s="105" t="s">
        <v>37</v>
      </c>
      <c r="D10" s="105"/>
      <c r="E10" s="105"/>
      <c r="F10" s="105"/>
      <c r="G10" s="105"/>
      <c r="H10" s="105"/>
      <c r="I10" s="105"/>
      <c r="J10" s="105" t="s">
        <v>38</v>
      </c>
      <c r="K10" s="105"/>
      <c r="L10" s="105"/>
      <c r="M10" s="105"/>
      <c r="N10" s="106" t="s">
        <v>39</v>
      </c>
      <c r="O10" s="103"/>
      <c r="P10" s="102"/>
    </row>
    <row r="11" spans="1:16" s="12" customFormat="1" ht="15.75" x14ac:dyDescent="0.25">
      <c r="A11" s="53" t="s">
        <v>20</v>
      </c>
      <c r="B11" s="54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50" t="s">
        <v>40</v>
      </c>
      <c r="P11" s="48" t="s">
        <v>36</v>
      </c>
    </row>
    <row r="12" spans="1:16" s="12" customFormat="1" ht="15.75" x14ac:dyDescent="0.25">
      <c r="A12" s="204" t="s">
        <v>62</v>
      </c>
      <c r="B12" s="205"/>
      <c r="C12" s="21" t="s">
        <v>0</v>
      </c>
      <c r="D12" s="21" t="s">
        <v>1</v>
      </c>
      <c r="E12" s="21" t="s">
        <v>2</v>
      </c>
      <c r="F12" s="21" t="s">
        <v>3</v>
      </c>
      <c r="G12" s="21" t="s">
        <v>58</v>
      </c>
      <c r="H12" s="21" t="s">
        <v>0</v>
      </c>
      <c r="I12" s="21" t="s">
        <v>1</v>
      </c>
      <c r="J12" s="21" t="s">
        <v>2</v>
      </c>
      <c r="K12" s="21" t="s">
        <v>3</v>
      </c>
      <c r="L12" s="21" t="s">
        <v>58</v>
      </c>
      <c r="M12" s="21" t="s">
        <v>0</v>
      </c>
      <c r="N12" s="21" t="s">
        <v>1</v>
      </c>
      <c r="O12" s="50" t="s">
        <v>19</v>
      </c>
      <c r="P12" s="48" t="s">
        <v>19</v>
      </c>
    </row>
    <row r="13" spans="1:16" s="12" customFormat="1" ht="15.75" x14ac:dyDescent="0.25">
      <c r="A13" s="199" t="s">
        <v>22</v>
      </c>
      <c r="B13" s="200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50">
        <v>70</v>
      </c>
      <c r="P13" s="48">
        <v>70</v>
      </c>
    </row>
    <row r="14" spans="1:16" s="12" customFormat="1" ht="22.5" customHeight="1" x14ac:dyDescent="0.25">
      <c r="A14" s="83" t="s">
        <v>53</v>
      </c>
      <c r="B14" s="83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4">
        <f>O13*0.357142</f>
        <v>24.999940000000002</v>
      </c>
      <c r="P14" s="50"/>
    </row>
    <row r="15" spans="1:16" s="12" customFormat="1" x14ac:dyDescent="0.25">
      <c r="A15" s="166" t="s">
        <v>87</v>
      </c>
      <c r="B15" s="167" t="s">
        <v>88</v>
      </c>
      <c r="C15" s="22">
        <v>5</v>
      </c>
      <c r="D15" s="22">
        <v>3</v>
      </c>
      <c r="E15" s="22">
        <v>2</v>
      </c>
      <c r="F15" s="22">
        <v>1</v>
      </c>
      <c r="G15" s="22">
        <v>5</v>
      </c>
      <c r="H15" s="22">
        <v>3</v>
      </c>
      <c r="I15" s="22"/>
      <c r="J15" s="22">
        <v>7</v>
      </c>
      <c r="K15" s="22">
        <v>8</v>
      </c>
      <c r="L15" s="22">
        <v>8</v>
      </c>
      <c r="M15" s="22"/>
      <c r="N15" s="22">
        <v>13</v>
      </c>
      <c r="O15" s="78"/>
      <c r="P15" s="25">
        <f>SUM(C15:O15)</f>
        <v>55</v>
      </c>
    </row>
    <row r="16" spans="1:16" s="12" customFormat="1" x14ac:dyDescent="0.25">
      <c r="A16" s="166" t="s">
        <v>89</v>
      </c>
      <c r="B16" s="167" t="s">
        <v>90</v>
      </c>
      <c r="C16" s="77">
        <v>3</v>
      </c>
      <c r="D16" s="22"/>
      <c r="E16" s="22"/>
      <c r="F16" s="22"/>
      <c r="G16" s="22">
        <v>1</v>
      </c>
      <c r="H16" s="22"/>
      <c r="I16" s="22"/>
      <c r="J16" s="22"/>
      <c r="K16" s="22"/>
      <c r="L16" s="22">
        <v>9</v>
      </c>
      <c r="M16" s="22">
        <v>10</v>
      </c>
      <c r="N16" s="22">
        <v>13</v>
      </c>
      <c r="O16" s="78"/>
      <c r="P16" s="25">
        <f>SUM(C16:O16)</f>
        <v>36</v>
      </c>
    </row>
    <row r="17" spans="1:16" s="12" customFormat="1" x14ac:dyDescent="0.25">
      <c r="A17" s="166" t="s">
        <v>93</v>
      </c>
      <c r="B17" s="167" t="s">
        <v>94</v>
      </c>
      <c r="C17" s="22">
        <v>5</v>
      </c>
      <c r="D17" s="22">
        <v>5</v>
      </c>
      <c r="E17" s="22"/>
      <c r="F17" s="22">
        <v>4</v>
      </c>
      <c r="G17" s="22">
        <v>4</v>
      </c>
      <c r="H17" s="22">
        <v>2</v>
      </c>
      <c r="I17" s="22"/>
      <c r="J17" s="22"/>
      <c r="K17" s="22"/>
      <c r="L17" s="22"/>
      <c r="M17" s="22"/>
      <c r="N17" s="22"/>
      <c r="O17" s="78"/>
      <c r="P17" s="25">
        <f t="shared" ref="P17:P77" si="1">SUM(C17:N17)</f>
        <v>20</v>
      </c>
    </row>
    <row r="18" spans="1:16" s="12" customFormat="1" x14ac:dyDescent="0.25">
      <c r="A18" s="166" t="s">
        <v>97</v>
      </c>
      <c r="B18" s="167" t="s">
        <v>98</v>
      </c>
      <c r="C18" s="77">
        <v>5</v>
      </c>
      <c r="D18" s="22"/>
      <c r="E18" s="22">
        <v>3</v>
      </c>
      <c r="F18" s="22">
        <v>4</v>
      </c>
      <c r="G18" s="22">
        <v>4</v>
      </c>
      <c r="H18" s="22"/>
      <c r="I18" s="22"/>
      <c r="J18" s="22">
        <v>8</v>
      </c>
      <c r="K18" s="22"/>
      <c r="L18" s="22">
        <v>8</v>
      </c>
      <c r="M18" s="22">
        <v>9</v>
      </c>
      <c r="N18" s="22">
        <v>12</v>
      </c>
      <c r="O18" s="78"/>
      <c r="P18" s="25">
        <f t="shared" ref="P18:P25" si="2">SUM(C18:O18)</f>
        <v>53</v>
      </c>
    </row>
    <row r="19" spans="1:16" s="12" customFormat="1" x14ac:dyDescent="0.25">
      <c r="A19" s="166" t="s">
        <v>101</v>
      </c>
      <c r="B19" s="167" t="s">
        <v>102</v>
      </c>
      <c r="C19" s="22">
        <v>5</v>
      </c>
      <c r="D19" s="22">
        <v>5</v>
      </c>
      <c r="E19" s="77">
        <v>3</v>
      </c>
      <c r="F19" s="22"/>
      <c r="G19" s="22">
        <v>5</v>
      </c>
      <c r="H19" s="22"/>
      <c r="I19" s="22">
        <v>4</v>
      </c>
      <c r="J19" s="22"/>
      <c r="K19" s="22">
        <v>9</v>
      </c>
      <c r="L19" s="22">
        <v>8</v>
      </c>
      <c r="M19" s="22">
        <v>8</v>
      </c>
      <c r="N19" s="22">
        <v>12</v>
      </c>
      <c r="O19" s="78"/>
      <c r="P19" s="25">
        <f t="shared" si="2"/>
        <v>59</v>
      </c>
    </row>
    <row r="20" spans="1:16" s="12" customFormat="1" x14ac:dyDescent="0.25">
      <c r="A20" s="166" t="s">
        <v>103</v>
      </c>
      <c r="B20" s="167" t="s">
        <v>104</v>
      </c>
      <c r="C20" s="22">
        <v>5</v>
      </c>
      <c r="D20" s="22">
        <v>5</v>
      </c>
      <c r="E20" s="77">
        <v>5</v>
      </c>
      <c r="F20" s="22"/>
      <c r="G20" s="22">
        <v>4</v>
      </c>
      <c r="H20" s="22"/>
      <c r="I20" s="22">
        <v>5</v>
      </c>
      <c r="J20" s="22">
        <v>5</v>
      </c>
      <c r="K20" s="22"/>
      <c r="L20" s="22">
        <v>7</v>
      </c>
      <c r="M20" s="22"/>
      <c r="N20" s="22">
        <v>9</v>
      </c>
      <c r="O20" s="78"/>
      <c r="P20" s="25">
        <f t="shared" si="2"/>
        <v>45</v>
      </c>
    </row>
    <row r="21" spans="1:16" s="12" customFormat="1" x14ac:dyDescent="0.25">
      <c r="A21" s="166" t="s">
        <v>105</v>
      </c>
      <c r="B21" s="167" t="s">
        <v>106</v>
      </c>
      <c r="C21" s="22">
        <v>5</v>
      </c>
      <c r="D21" s="22"/>
      <c r="E21" s="77">
        <v>5</v>
      </c>
      <c r="F21" s="22">
        <v>5</v>
      </c>
      <c r="G21" s="22"/>
      <c r="H21" s="22">
        <v>5</v>
      </c>
      <c r="I21" s="22">
        <v>5</v>
      </c>
      <c r="J21" s="22">
        <v>6</v>
      </c>
      <c r="K21" s="22"/>
      <c r="L21" s="22"/>
      <c r="M21" s="22">
        <v>8</v>
      </c>
      <c r="N21" s="22">
        <v>13</v>
      </c>
      <c r="O21" s="78"/>
      <c r="P21" s="25">
        <f t="shared" si="2"/>
        <v>52</v>
      </c>
    </row>
    <row r="22" spans="1:16" s="12" customFormat="1" x14ac:dyDescent="0.25">
      <c r="A22" s="166" t="s">
        <v>109</v>
      </c>
      <c r="B22" s="167" t="s">
        <v>110</v>
      </c>
      <c r="C22" s="22">
        <v>5</v>
      </c>
      <c r="D22" s="22">
        <v>4</v>
      </c>
      <c r="E22" s="77">
        <v>5</v>
      </c>
      <c r="F22" s="22">
        <v>4</v>
      </c>
      <c r="G22" s="22">
        <v>5</v>
      </c>
      <c r="H22" s="22"/>
      <c r="I22" s="22"/>
      <c r="J22" s="22">
        <v>7</v>
      </c>
      <c r="K22" s="22">
        <v>5</v>
      </c>
      <c r="L22" s="22">
        <v>7</v>
      </c>
      <c r="M22" s="22"/>
      <c r="N22" s="22">
        <v>12</v>
      </c>
      <c r="O22" s="78"/>
      <c r="P22" s="25">
        <f t="shared" si="2"/>
        <v>54</v>
      </c>
    </row>
    <row r="23" spans="1:16" s="12" customFormat="1" x14ac:dyDescent="0.25">
      <c r="A23" s="166" t="s">
        <v>115</v>
      </c>
      <c r="B23" s="167" t="s">
        <v>116</v>
      </c>
      <c r="C23" s="22">
        <v>5</v>
      </c>
      <c r="D23" s="22"/>
      <c r="E23" s="77">
        <v>4</v>
      </c>
      <c r="F23" s="22"/>
      <c r="G23" s="22">
        <v>4</v>
      </c>
      <c r="H23" s="22">
        <v>4</v>
      </c>
      <c r="I23" s="22">
        <v>5</v>
      </c>
      <c r="J23" s="22"/>
      <c r="K23" s="22">
        <v>6</v>
      </c>
      <c r="L23" s="22"/>
      <c r="M23" s="22">
        <v>7</v>
      </c>
      <c r="N23" s="22">
        <v>11</v>
      </c>
      <c r="O23" s="78"/>
      <c r="P23" s="25">
        <f t="shared" si="2"/>
        <v>46</v>
      </c>
    </row>
    <row r="24" spans="1:16" s="12" customFormat="1" x14ac:dyDescent="0.25">
      <c r="A24" s="166" t="s">
        <v>121</v>
      </c>
      <c r="B24" s="167" t="s">
        <v>122</v>
      </c>
      <c r="C24" s="22">
        <v>5</v>
      </c>
      <c r="D24" s="22">
        <v>4</v>
      </c>
      <c r="E24" s="77">
        <v>5</v>
      </c>
      <c r="F24" s="22"/>
      <c r="G24" s="22">
        <v>5</v>
      </c>
      <c r="H24" s="22"/>
      <c r="I24" s="22">
        <v>4</v>
      </c>
      <c r="J24" s="22">
        <v>7</v>
      </c>
      <c r="K24" s="22">
        <v>8</v>
      </c>
      <c r="L24" s="22">
        <v>8</v>
      </c>
      <c r="M24" s="22"/>
      <c r="N24" s="22">
        <v>13</v>
      </c>
      <c r="O24" s="78"/>
      <c r="P24" s="25">
        <f t="shared" si="2"/>
        <v>59</v>
      </c>
    </row>
    <row r="25" spans="1:16" s="12" customFormat="1" x14ac:dyDescent="0.25">
      <c r="A25" s="166" t="s">
        <v>125</v>
      </c>
      <c r="B25" s="167" t="s">
        <v>126</v>
      </c>
      <c r="C25" s="22">
        <v>4</v>
      </c>
      <c r="D25" s="22">
        <v>4</v>
      </c>
      <c r="E25" s="77">
        <v>5</v>
      </c>
      <c r="F25" s="22"/>
      <c r="G25" s="22">
        <v>3</v>
      </c>
      <c r="H25" s="22"/>
      <c r="I25" s="22">
        <v>4</v>
      </c>
      <c r="J25" s="22"/>
      <c r="K25" s="22"/>
      <c r="L25" s="22">
        <v>9</v>
      </c>
      <c r="M25" s="22">
        <v>10</v>
      </c>
      <c r="N25" s="22">
        <v>13</v>
      </c>
      <c r="O25" s="78"/>
      <c r="P25" s="25">
        <f t="shared" si="2"/>
        <v>52</v>
      </c>
    </row>
    <row r="26" spans="1:16" s="12" customFormat="1" x14ac:dyDescent="0.25">
      <c r="A26" s="166" t="s">
        <v>127</v>
      </c>
      <c r="B26" s="167" t="s">
        <v>128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78"/>
      <c r="P26" s="25">
        <f t="shared" si="1"/>
        <v>0</v>
      </c>
    </row>
    <row r="27" spans="1:16" s="12" customFormat="1" x14ac:dyDescent="0.25">
      <c r="A27" s="166" t="s">
        <v>129</v>
      </c>
      <c r="B27" s="167" t="s">
        <v>130</v>
      </c>
      <c r="C27" s="22">
        <v>5</v>
      </c>
      <c r="D27" s="22">
        <v>5</v>
      </c>
      <c r="E27" s="77">
        <v>5</v>
      </c>
      <c r="F27" s="22"/>
      <c r="G27" s="22">
        <v>5</v>
      </c>
      <c r="H27" s="22"/>
      <c r="I27" s="22">
        <v>5</v>
      </c>
      <c r="J27" s="22">
        <v>8</v>
      </c>
      <c r="K27" s="22"/>
      <c r="L27" s="22">
        <v>8</v>
      </c>
      <c r="M27" s="22">
        <v>9</v>
      </c>
      <c r="N27" s="22">
        <v>12</v>
      </c>
      <c r="O27" s="78"/>
      <c r="P27" s="25">
        <f t="shared" ref="P27:P34" si="3">SUM(C27:O27)</f>
        <v>62</v>
      </c>
    </row>
    <row r="28" spans="1:16" s="12" customFormat="1" x14ac:dyDescent="0.25">
      <c r="A28" s="166" t="s">
        <v>131</v>
      </c>
      <c r="B28" s="167" t="s">
        <v>132</v>
      </c>
      <c r="C28" s="22">
        <v>5</v>
      </c>
      <c r="D28" s="22">
        <v>5</v>
      </c>
      <c r="E28" s="77">
        <v>5</v>
      </c>
      <c r="F28" s="22">
        <v>5</v>
      </c>
      <c r="G28" s="22">
        <v>5</v>
      </c>
      <c r="H28" s="22"/>
      <c r="I28" s="22"/>
      <c r="J28" s="22"/>
      <c r="K28" s="22">
        <v>9</v>
      </c>
      <c r="L28" s="22">
        <v>8</v>
      </c>
      <c r="M28" s="22">
        <v>8</v>
      </c>
      <c r="N28" s="22">
        <v>12</v>
      </c>
      <c r="O28" s="78"/>
      <c r="P28" s="25">
        <f t="shared" si="3"/>
        <v>62</v>
      </c>
    </row>
    <row r="29" spans="1:16" s="12" customFormat="1" x14ac:dyDescent="0.25">
      <c r="A29" s="166" t="s">
        <v>137</v>
      </c>
      <c r="B29" s="167" t="s">
        <v>138</v>
      </c>
      <c r="C29" s="22">
        <v>5</v>
      </c>
      <c r="D29" s="22">
        <v>5</v>
      </c>
      <c r="E29" s="77"/>
      <c r="F29" s="22"/>
      <c r="G29" s="22">
        <v>4</v>
      </c>
      <c r="H29" s="22">
        <v>4</v>
      </c>
      <c r="I29" s="22">
        <v>4</v>
      </c>
      <c r="J29" s="22">
        <v>5</v>
      </c>
      <c r="K29" s="22"/>
      <c r="L29" s="22">
        <v>7</v>
      </c>
      <c r="M29" s="22"/>
      <c r="N29" s="22">
        <v>9</v>
      </c>
      <c r="O29" s="78"/>
      <c r="P29" s="25">
        <f t="shared" si="3"/>
        <v>43</v>
      </c>
    </row>
    <row r="30" spans="1:16" s="12" customFormat="1" x14ac:dyDescent="0.25">
      <c r="A30" s="166" t="s">
        <v>139</v>
      </c>
      <c r="B30" s="167" t="s">
        <v>140</v>
      </c>
      <c r="C30" s="77">
        <v>5</v>
      </c>
      <c r="D30" s="22">
        <v>5</v>
      </c>
      <c r="E30" s="22">
        <v>4</v>
      </c>
      <c r="F30" s="22"/>
      <c r="G30" s="22">
        <v>4</v>
      </c>
      <c r="H30" s="22">
        <v>3</v>
      </c>
      <c r="I30" s="22"/>
      <c r="J30" s="22">
        <v>6</v>
      </c>
      <c r="K30" s="22"/>
      <c r="L30" s="22"/>
      <c r="M30" s="22">
        <v>8</v>
      </c>
      <c r="N30" s="22">
        <v>13</v>
      </c>
      <c r="O30" s="78"/>
      <c r="P30" s="25">
        <f t="shared" si="3"/>
        <v>48</v>
      </c>
    </row>
    <row r="31" spans="1:16" s="12" customFormat="1" x14ac:dyDescent="0.25">
      <c r="A31" s="166" t="s">
        <v>143</v>
      </c>
      <c r="B31" s="167" t="s">
        <v>144</v>
      </c>
      <c r="C31" s="22">
        <v>5</v>
      </c>
      <c r="D31" s="22">
        <v>3</v>
      </c>
      <c r="E31" s="22">
        <v>2</v>
      </c>
      <c r="F31" s="22">
        <v>1</v>
      </c>
      <c r="G31" s="22">
        <v>5</v>
      </c>
      <c r="H31" s="22">
        <v>3</v>
      </c>
      <c r="I31" s="22"/>
      <c r="J31" s="22">
        <v>7</v>
      </c>
      <c r="K31" s="22">
        <v>5</v>
      </c>
      <c r="L31" s="22">
        <v>7</v>
      </c>
      <c r="M31" s="22"/>
      <c r="N31" s="22">
        <v>12</v>
      </c>
      <c r="O31" s="78"/>
      <c r="P31" s="25">
        <f t="shared" si="3"/>
        <v>50</v>
      </c>
    </row>
    <row r="32" spans="1:16" s="12" customFormat="1" x14ac:dyDescent="0.25">
      <c r="A32" s="166" t="s">
        <v>145</v>
      </c>
      <c r="B32" s="167" t="s">
        <v>146</v>
      </c>
      <c r="C32" s="77">
        <v>3</v>
      </c>
      <c r="D32" s="22"/>
      <c r="E32" s="22"/>
      <c r="F32" s="22"/>
      <c r="G32" s="22">
        <v>1</v>
      </c>
      <c r="H32" s="22"/>
      <c r="I32" s="22"/>
      <c r="J32" s="22"/>
      <c r="K32" s="22">
        <v>6</v>
      </c>
      <c r="L32" s="22"/>
      <c r="M32" s="22">
        <v>7</v>
      </c>
      <c r="N32" s="22">
        <v>11</v>
      </c>
      <c r="O32" s="78"/>
      <c r="P32" s="25">
        <f t="shared" si="3"/>
        <v>28</v>
      </c>
    </row>
    <row r="33" spans="1:16" s="12" customFormat="1" x14ac:dyDescent="0.25">
      <c r="A33" s="166" t="s">
        <v>147</v>
      </c>
      <c r="B33" s="167" t="s">
        <v>148</v>
      </c>
      <c r="C33" s="22">
        <v>5</v>
      </c>
      <c r="D33" s="22">
        <v>5</v>
      </c>
      <c r="E33" s="22"/>
      <c r="F33" s="22">
        <v>4</v>
      </c>
      <c r="G33" s="22">
        <v>4</v>
      </c>
      <c r="H33" s="22">
        <v>2</v>
      </c>
      <c r="I33" s="22"/>
      <c r="J33" s="22">
        <v>7</v>
      </c>
      <c r="K33" s="22">
        <v>8</v>
      </c>
      <c r="L33" s="22">
        <v>8</v>
      </c>
      <c r="M33" s="22"/>
      <c r="N33" s="22">
        <v>13</v>
      </c>
      <c r="O33" s="78"/>
      <c r="P33" s="25">
        <f t="shared" si="3"/>
        <v>56</v>
      </c>
    </row>
    <row r="34" spans="1:16" s="12" customFormat="1" x14ac:dyDescent="0.25">
      <c r="A34" s="166" t="s">
        <v>149</v>
      </c>
      <c r="B34" s="167" t="s">
        <v>150</v>
      </c>
      <c r="C34" s="77">
        <v>5</v>
      </c>
      <c r="D34" s="22"/>
      <c r="E34" s="22">
        <v>3</v>
      </c>
      <c r="F34" s="22">
        <v>4</v>
      </c>
      <c r="G34" s="22">
        <v>4</v>
      </c>
      <c r="H34" s="22"/>
      <c r="I34" s="22"/>
      <c r="J34" s="22"/>
      <c r="K34" s="22"/>
      <c r="L34" s="22">
        <v>9</v>
      </c>
      <c r="M34" s="22">
        <v>10</v>
      </c>
      <c r="N34" s="22">
        <v>13</v>
      </c>
      <c r="O34" s="78"/>
      <c r="P34" s="25">
        <f t="shared" si="3"/>
        <v>48</v>
      </c>
    </row>
    <row r="35" spans="1:16" s="12" customFormat="1" x14ac:dyDescent="0.25">
      <c r="A35" s="166" t="s">
        <v>153</v>
      </c>
      <c r="B35" s="167" t="s">
        <v>154</v>
      </c>
      <c r="C35" s="22">
        <v>2</v>
      </c>
      <c r="D35" s="22"/>
      <c r="E35" s="77">
        <v>4</v>
      </c>
      <c r="F35" s="22">
        <v>4</v>
      </c>
      <c r="G35" s="22">
        <v>3</v>
      </c>
      <c r="H35" s="22"/>
      <c r="I35" s="22">
        <v>4</v>
      </c>
      <c r="J35" s="22"/>
      <c r="K35" s="22"/>
      <c r="L35" s="22"/>
      <c r="M35" s="22"/>
      <c r="N35" s="22"/>
      <c r="O35" s="78"/>
      <c r="P35" s="25">
        <f t="shared" si="1"/>
        <v>17</v>
      </c>
    </row>
    <row r="36" spans="1:16" s="12" customFormat="1" x14ac:dyDescent="0.25">
      <c r="A36" s="166" t="s">
        <v>165</v>
      </c>
      <c r="B36" s="167" t="s">
        <v>166</v>
      </c>
      <c r="C36" s="22">
        <v>4</v>
      </c>
      <c r="D36" s="22"/>
      <c r="E36" s="77">
        <v>5</v>
      </c>
      <c r="F36" s="22"/>
      <c r="G36" s="22"/>
      <c r="H36" s="22"/>
      <c r="I36" s="22">
        <v>4</v>
      </c>
      <c r="J36" s="22">
        <v>8</v>
      </c>
      <c r="K36" s="22"/>
      <c r="L36" s="22">
        <v>8</v>
      </c>
      <c r="M36" s="22">
        <v>9</v>
      </c>
      <c r="N36" s="22">
        <v>12</v>
      </c>
      <c r="O36" s="78"/>
      <c r="P36" s="25">
        <f t="shared" ref="P36:P43" si="4">SUM(C36:O36)</f>
        <v>50</v>
      </c>
    </row>
    <row r="37" spans="1:16" s="12" customFormat="1" x14ac:dyDescent="0.25">
      <c r="A37" s="166" t="s">
        <v>169</v>
      </c>
      <c r="B37" s="167" t="s">
        <v>170</v>
      </c>
      <c r="C37" s="22">
        <v>5</v>
      </c>
      <c r="D37" s="22">
        <v>4</v>
      </c>
      <c r="E37" s="77">
        <v>5</v>
      </c>
      <c r="F37" s="22">
        <v>5</v>
      </c>
      <c r="G37" s="22">
        <v>4</v>
      </c>
      <c r="H37" s="22"/>
      <c r="I37" s="22"/>
      <c r="J37" s="22"/>
      <c r="K37" s="22">
        <v>9</v>
      </c>
      <c r="L37" s="22">
        <v>8</v>
      </c>
      <c r="M37" s="22">
        <v>8</v>
      </c>
      <c r="N37" s="22">
        <v>12</v>
      </c>
      <c r="O37" s="78"/>
      <c r="P37" s="25">
        <f t="shared" si="4"/>
        <v>60</v>
      </c>
    </row>
    <row r="38" spans="1:16" s="12" customFormat="1" x14ac:dyDescent="0.25">
      <c r="A38" s="166" t="s">
        <v>171</v>
      </c>
      <c r="B38" s="167" t="s">
        <v>172</v>
      </c>
      <c r="C38" s="22">
        <v>4</v>
      </c>
      <c r="D38" s="22">
        <v>4</v>
      </c>
      <c r="E38" s="77">
        <v>5</v>
      </c>
      <c r="F38" s="22">
        <v>3</v>
      </c>
      <c r="G38" s="22"/>
      <c r="H38" s="22"/>
      <c r="I38" s="22">
        <v>5</v>
      </c>
      <c r="J38" s="22">
        <v>5</v>
      </c>
      <c r="K38" s="22"/>
      <c r="L38" s="22">
        <v>7</v>
      </c>
      <c r="M38" s="22"/>
      <c r="N38" s="22">
        <v>9</v>
      </c>
      <c r="O38" s="78"/>
      <c r="P38" s="25">
        <f t="shared" si="4"/>
        <v>42</v>
      </c>
    </row>
    <row r="39" spans="1:16" s="12" customFormat="1" x14ac:dyDescent="0.25">
      <c r="A39" s="166" t="s">
        <v>173</v>
      </c>
      <c r="B39" s="167" t="s">
        <v>174</v>
      </c>
      <c r="C39" s="22">
        <v>4</v>
      </c>
      <c r="D39" s="22"/>
      <c r="E39" s="77">
        <v>4</v>
      </c>
      <c r="F39" s="22">
        <v>3</v>
      </c>
      <c r="G39" s="22"/>
      <c r="H39" s="22"/>
      <c r="I39" s="22"/>
      <c r="J39" s="22">
        <v>6</v>
      </c>
      <c r="K39" s="22"/>
      <c r="L39" s="22"/>
      <c r="M39" s="22">
        <v>8</v>
      </c>
      <c r="N39" s="22">
        <v>13</v>
      </c>
      <c r="O39" s="78"/>
      <c r="P39" s="25">
        <f t="shared" si="4"/>
        <v>38</v>
      </c>
    </row>
    <row r="40" spans="1:16" s="12" customFormat="1" x14ac:dyDescent="0.25">
      <c r="A40" s="166" t="s">
        <v>175</v>
      </c>
      <c r="B40" s="167" t="s">
        <v>176</v>
      </c>
      <c r="C40" s="22"/>
      <c r="D40" s="22"/>
      <c r="E40" s="22"/>
      <c r="F40" s="22"/>
      <c r="G40" s="22"/>
      <c r="H40" s="22"/>
      <c r="I40" s="22"/>
      <c r="J40" s="22">
        <v>7</v>
      </c>
      <c r="K40" s="22">
        <v>5</v>
      </c>
      <c r="L40" s="22">
        <v>7</v>
      </c>
      <c r="M40" s="22"/>
      <c r="N40" s="22">
        <v>12</v>
      </c>
      <c r="O40" s="78"/>
      <c r="P40" s="25">
        <f t="shared" si="4"/>
        <v>31</v>
      </c>
    </row>
    <row r="41" spans="1:16" s="12" customFormat="1" x14ac:dyDescent="0.25">
      <c r="A41" s="166" t="s">
        <v>179</v>
      </c>
      <c r="B41" s="167" t="s">
        <v>180</v>
      </c>
      <c r="C41" s="22">
        <v>5</v>
      </c>
      <c r="D41" s="22"/>
      <c r="E41" s="77">
        <v>5</v>
      </c>
      <c r="F41" s="22">
        <v>5</v>
      </c>
      <c r="G41" s="22">
        <v>4</v>
      </c>
      <c r="H41" s="22"/>
      <c r="I41" s="22">
        <v>5</v>
      </c>
      <c r="J41" s="22"/>
      <c r="K41" s="22">
        <v>6</v>
      </c>
      <c r="L41" s="22"/>
      <c r="M41" s="22">
        <v>7</v>
      </c>
      <c r="N41" s="22">
        <v>11</v>
      </c>
      <c r="O41" s="78"/>
      <c r="P41" s="25">
        <f t="shared" si="4"/>
        <v>48</v>
      </c>
    </row>
    <row r="42" spans="1:16" s="12" customFormat="1" x14ac:dyDescent="0.25">
      <c r="A42" s="166" t="s">
        <v>181</v>
      </c>
      <c r="B42" s="167" t="s">
        <v>182</v>
      </c>
      <c r="C42" s="22">
        <v>5</v>
      </c>
      <c r="D42" s="22">
        <v>4</v>
      </c>
      <c r="E42" s="77">
        <v>5</v>
      </c>
      <c r="F42" s="22">
        <v>3</v>
      </c>
      <c r="G42" s="22"/>
      <c r="H42" s="22"/>
      <c r="I42" s="22">
        <v>5</v>
      </c>
      <c r="J42" s="22">
        <v>7</v>
      </c>
      <c r="K42" s="22">
        <v>8</v>
      </c>
      <c r="L42" s="22">
        <v>8</v>
      </c>
      <c r="M42" s="22"/>
      <c r="N42" s="22">
        <v>13</v>
      </c>
      <c r="O42" s="78"/>
      <c r="P42" s="25">
        <f t="shared" si="4"/>
        <v>58</v>
      </c>
    </row>
    <row r="43" spans="1:16" s="12" customFormat="1" x14ac:dyDescent="0.25">
      <c r="A43" s="166" t="s">
        <v>183</v>
      </c>
      <c r="B43" s="167" t="s">
        <v>184</v>
      </c>
      <c r="C43" s="22"/>
      <c r="D43" s="22">
        <v>4</v>
      </c>
      <c r="E43" s="77">
        <v>5</v>
      </c>
      <c r="F43" s="22">
        <v>5</v>
      </c>
      <c r="G43" s="22">
        <v>4</v>
      </c>
      <c r="H43" s="22"/>
      <c r="I43" s="22">
        <v>5</v>
      </c>
      <c r="J43" s="22"/>
      <c r="K43" s="22"/>
      <c r="L43" s="22">
        <v>9</v>
      </c>
      <c r="M43" s="22">
        <v>10</v>
      </c>
      <c r="N43" s="22">
        <v>13</v>
      </c>
      <c r="O43" s="78"/>
      <c r="P43" s="25">
        <f t="shared" si="4"/>
        <v>55</v>
      </c>
    </row>
    <row r="44" spans="1:16" s="12" customFormat="1" x14ac:dyDescent="0.25">
      <c r="A44" s="166" t="s">
        <v>193</v>
      </c>
      <c r="B44" s="167" t="s">
        <v>194</v>
      </c>
      <c r="C44" s="77">
        <v>5</v>
      </c>
      <c r="D44" s="22">
        <v>5</v>
      </c>
      <c r="E44" s="22">
        <v>4</v>
      </c>
      <c r="F44" s="22"/>
      <c r="G44" s="22">
        <v>4</v>
      </c>
      <c r="H44" s="22">
        <v>3</v>
      </c>
      <c r="I44" s="22"/>
      <c r="J44" s="22"/>
      <c r="K44" s="22"/>
      <c r="L44" s="22"/>
      <c r="M44" s="22"/>
      <c r="N44" s="22"/>
      <c r="O44" s="78"/>
      <c r="P44" s="25">
        <f t="shared" si="1"/>
        <v>21</v>
      </c>
    </row>
    <row r="45" spans="1:16" s="12" customFormat="1" x14ac:dyDescent="0.25">
      <c r="A45" s="166" t="s">
        <v>195</v>
      </c>
      <c r="B45" s="167" t="s">
        <v>196</v>
      </c>
      <c r="C45" s="22">
        <v>5</v>
      </c>
      <c r="D45" s="22">
        <v>3</v>
      </c>
      <c r="E45" s="22">
        <v>2</v>
      </c>
      <c r="F45" s="22">
        <v>1</v>
      </c>
      <c r="G45" s="22">
        <v>5</v>
      </c>
      <c r="H45" s="22">
        <v>3</v>
      </c>
      <c r="I45" s="22"/>
      <c r="J45" s="22">
        <v>8</v>
      </c>
      <c r="K45" s="22"/>
      <c r="L45" s="22">
        <v>8</v>
      </c>
      <c r="M45" s="22">
        <v>9</v>
      </c>
      <c r="N45" s="22">
        <v>12</v>
      </c>
      <c r="O45" s="78"/>
      <c r="P45" s="25">
        <f t="shared" ref="P45:P57" si="5">SUM(C45:O45)</f>
        <v>56</v>
      </c>
    </row>
    <row r="46" spans="1:16" s="12" customFormat="1" x14ac:dyDescent="0.25">
      <c r="A46" s="166" t="s">
        <v>197</v>
      </c>
      <c r="B46" s="167" t="s">
        <v>198</v>
      </c>
      <c r="C46" s="77">
        <v>3</v>
      </c>
      <c r="D46" s="22"/>
      <c r="E46" s="22"/>
      <c r="F46" s="22"/>
      <c r="G46" s="22">
        <v>1</v>
      </c>
      <c r="H46" s="22"/>
      <c r="I46" s="22"/>
      <c r="J46" s="22"/>
      <c r="K46" s="22">
        <v>9</v>
      </c>
      <c r="L46" s="22">
        <v>8</v>
      </c>
      <c r="M46" s="22">
        <v>8</v>
      </c>
      <c r="N46" s="22">
        <v>12</v>
      </c>
      <c r="O46" s="78"/>
      <c r="P46" s="25">
        <f t="shared" si="5"/>
        <v>41</v>
      </c>
    </row>
    <row r="47" spans="1:16" s="12" customFormat="1" x14ac:dyDescent="0.25">
      <c r="A47" s="166" t="s">
        <v>205</v>
      </c>
      <c r="B47" s="167" t="s">
        <v>206</v>
      </c>
      <c r="C47" s="22">
        <v>5</v>
      </c>
      <c r="D47" s="22">
        <v>5</v>
      </c>
      <c r="E47" s="22"/>
      <c r="F47" s="22">
        <v>4</v>
      </c>
      <c r="G47" s="22">
        <v>4</v>
      </c>
      <c r="H47" s="22">
        <v>2</v>
      </c>
      <c r="I47" s="22"/>
      <c r="J47" s="22">
        <v>8</v>
      </c>
      <c r="K47" s="22">
        <v>8</v>
      </c>
      <c r="L47" s="22">
        <v>7</v>
      </c>
      <c r="M47" s="22"/>
      <c r="N47" s="22">
        <v>12</v>
      </c>
      <c r="O47" s="78"/>
      <c r="P47" s="25">
        <f t="shared" si="5"/>
        <v>55</v>
      </c>
    </row>
    <row r="48" spans="1:16" s="12" customFormat="1" x14ac:dyDescent="0.25">
      <c r="A48" s="166" t="s">
        <v>211</v>
      </c>
      <c r="B48" s="167" t="s">
        <v>212</v>
      </c>
      <c r="C48" s="77">
        <v>5</v>
      </c>
      <c r="D48" s="22">
        <v>5</v>
      </c>
      <c r="E48" s="22">
        <v>4</v>
      </c>
      <c r="F48" s="22"/>
      <c r="G48" s="22">
        <v>4</v>
      </c>
      <c r="H48" s="22">
        <v>3</v>
      </c>
      <c r="I48" s="22"/>
      <c r="J48" s="22">
        <v>7</v>
      </c>
      <c r="K48" s="22"/>
      <c r="L48" s="22">
        <v>5</v>
      </c>
      <c r="M48" s="22">
        <v>5</v>
      </c>
      <c r="N48" s="22">
        <v>12</v>
      </c>
      <c r="O48" s="78"/>
      <c r="P48" s="25">
        <f t="shared" si="5"/>
        <v>50</v>
      </c>
    </row>
    <row r="49" spans="1:16" s="12" customFormat="1" x14ac:dyDescent="0.25">
      <c r="A49" s="166" t="s">
        <v>219</v>
      </c>
      <c r="B49" s="167" t="s">
        <v>220</v>
      </c>
      <c r="C49" s="22">
        <v>5</v>
      </c>
      <c r="D49" s="22">
        <v>3</v>
      </c>
      <c r="E49" s="22">
        <v>2</v>
      </c>
      <c r="F49" s="22">
        <v>1</v>
      </c>
      <c r="G49" s="22">
        <v>5</v>
      </c>
      <c r="H49" s="22">
        <v>3</v>
      </c>
      <c r="I49" s="22"/>
      <c r="J49" s="22">
        <v>5</v>
      </c>
      <c r="K49" s="22">
        <v>6</v>
      </c>
      <c r="L49" s="22">
        <v>8</v>
      </c>
      <c r="M49" s="22"/>
      <c r="N49" s="22">
        <v>10</v>
      </c>
      <c r="O49" s="78"/>
      <c r="P49" s="25">
        <f t="shared" si="5"/>
        <v>48</v>
      </c>
    </row>
    <row r="50" spans="1:16" s="12" customFormat="1" x14ac:dyDescent="0.25">
      <c r="A50" s="166" t="s">
        <v>221</v>
      </c>
      <c r="B50" s="167" t="s">
        <v>222</v>
      </c>
      <c r="C50" s="77">
        <v>3</v>
      </c>
      <c r="D50" s="22"/>
      <c r="E50" s="22"/>
      <c r="F50" s="22"/>
      <c r="G50" s="22">
        <v>1</v>
      </c>
      <c r="H50" s="22"/>
      <c r="I50" s="22"/>
      <c r="J50" s="22"/>
      <c r="K50" s="22">
        <v>6</v>
      </c>
      <c r="L50" s="22">
        <v>5</v>
      </c>
      <c r="M50" s="22">
        <v>7</v>
      </c>
      <c r="N50" s="22">
        <v>14</v>
      </c>
      <c r="O50" s="78"/>
      <c r="P50" s="25">
        <f t="shared" si="5"/>
        <v>36</v>
      </c>
    </row>
    <row r="51" spans="1:16" s="12" customFormat="1" x14ac:dyDescent="0.25">
      <c r="A51" s="166" t="s">
        <v>223</v>
      </c>
      <c r="B51" s="167" t="s">
        <v>224</v>
      </c>
      <c r="C51" s="22">
        <v>5</v>
      </c>
      <c r="D51" s="22">
        <v>5</v>
      </c>
      <c r="E51" s="22"/>
      <c r="F51" s="22">
        <v>4</v>
      </c>
      <c r="G51" s="22">
        <v>4</v>
      </c>
      <c r="H51" s="22">
        <v>2</v>
      </c>
      <c r="I51" s="22"/>
      <c r="J51" s="22">
        <v>8</v>
      </c>
      <c r="K51" s="22">
        <v>8</v>
      </c>
      <c r="L51" s="22">
        <v>7</v>
      </c>
      <c r="M51" s="22"/>
      <c r="N51" s="22">
        <v>12</v>
      </c>
      <c r="O51" s="78"/>
      <c r="P51" s="25">
        <f t="shared" si="5"/>
        <v>55</v>
      </c>
    </row>
    <row r="52" spans="1:16" s="12" customFormat="1" x14ac:dyDescent="0.25">
      <c r="A52" s="166" t="s">
        <v>227</v>
      </c>
      <c r="B52" s="167" t="s">
        <v>228</v>
      </c>
      <c r="C52" s="77">
        <v>5</v>
      </c>
      <c r="D52" s="22"/>
      <c r="E52" s="22">
        <v>3</v>
      </c>
      <c r="F52" s="22">
        <v>4</v>
      </c>
      <c r="G52" s="22">
        <v>4</v>
      </c>
      <c r="H52" s="22"/>
      <c r="I52" s="22"/>
      <c r="J52" s="22">
        <v>5</v>
      </c>
      <c r="K52" s="22"/>
      <c r="L52" s="22">
        <v>7</v>
      </c>
      <c r="M52" s="22"/>
      <c r="N52" s="22">
        <v>9</v>
      </c>
      <c r="O52" s="78"/>
      <c r="P52" s="25">
        <f t="shared" si="5"/>
        <v>37</v>
      </c>
    </row>
    <row r="53" spans="1:16" s="12" customFormat="1" x14ac:dyDescent="0.25">
      <c r="A53" s="166" t="s">
        <v>231</v>
      </c>
      <c r="B53" s="167" t="s">
        <v>232</v>
      </c>
      <c r="C53" s="22">
        <v>4</v>
      </c>
      <c r="D53" s="22"/>
      <c r="E53" s="77">
        <v>4</v>
      </c>
      <c r="F53" s="22">
        <v>4</v>
      </c>
      <c r="G53" s="22">
        <v>3</v>
      </c>
      <c r="H53" s="22"/>
      <c r="I53" s="22">
        <v>4</v>
      </c>
      <c r="J53" s="22">
        <v>6</v>
      </c>
      <c r="K53" s="22"/>
      <c r="L53" s="22"/>
      <c r="M53" s="22">
        <v>8</v>
      </c>
      <c r="N53" s="22">
        <v>13</v>
      </c>
      <c r="O53" s="78"/>
      <c r="P53" s="25">
        <f t="shared" si="5"/>
        <v>46</v>
      </c>
    </row>
    <row r="54" spans="1:16" s="12" customFormat="1" x14ac:dyDescent="0.25">
      <c r="A54" s="166" t="s">
        <v>233</v>
      </c>
      <c r="B54" s="167" t="s">
        <v>234</v>
      </c>
      <c r="C54" s="22"/>
      <c r="D54" s="22"/>
      <c r="E54" s="77">
        <v>2</v>
      </c>
      <c r="F54" s="22"/>
      <c r="G54" s="22">
        <v>5</v>
      </c>
      <c r="H54" s="22"/>
      <c r="I54" s="22">
        <v>4</v>
      </c>
      <c r="J54" s="22">
        <v>7</v>
      </c>
      <c r="K54" s="22">
        <v>5</v>
      </c>
      <c r="L54" s="22">
        <v>7</v>
      </c>
      <c r="M54" s="22"/>
      <c r="N54" s="22">
        <v>12</v>
      </c>
      <c r="O54" s="78"/>
      <c r="P54" s="25">
        <f t="shared" si="5"/>
        <v>42</v>
      </c>
    </row>
    <row r="55" spans="1:16" s="12" customFormat="1" x14ac:dyDescent="0.25">
      <c r="A55" s="166" t="s">
        <v>235</v>
      </c>
      <c r="B55" s="167" t="s">
        <v>236</v>
      </c>
      <c r="C55" s="22">
        <v>5</v>
      </c>
      <c r="D55" s="22">
        <v>5</v>
      </c>
      <c r="E55" s="77"/>
      <c r="F55" s="22"/>
      <c r="G55" s="22">
        <v>4</v>
      </c>
      <c r="H55" s="22"/>
      <c r="I55" s="22">
        <v>5</v>
      </c>
      <c r="J55" s="22"/>
      <c r="K55" s="22">
        <v>6</v>
      </c>
      <c r="L55" s="22"/>
      <c r="M55" s="22">
        <v>7</v>
      </c>
      <c r="N55" s="22">
        <v>11</v>
      </c>
      <c r="O55" s="78"/>
      <c r="P55" s="25">
        <f t="shared" si="5"/>
        <v>43</v>
      </c>
    </row>
    <row r="56" spans="1:16" s="12" customFormat="1" x14ac:dyDescent="0.25">
      <c r="A56" s="166" t="s">
        <v>237</v>
      </c>
      <c r="B56" s="167" t="s">
        <v>238</v>
      </c>
      <c r="C56" s="22">
        <v>5</v>
      </c>
      <c r="D56" s="22"/>
      <c r="E56" s="77">
        <v>5</v>
      </c>
      <c r="F56" s="22">
        <v>4</v>
      </c>
      <c r="G56" s="22">
        <v>5</v>
      </c>
      <c r="H56" s="22"/>
      <c r="I56" s="22"/>
      <c r="J56" s="22">
        <v>7</v>
      </c>
      <c r="K56" s="22">
        <v>8</v>
      </c>
      <c r="L56" s="22">
        <v>8</v>
      </c>
      <c r="M56" s="22"/>
      <c r="N56" s="22">
        <v>13</v>
      </c>
      <c r="O56" s="78"/>
      <c r="P56" s="25">
        <f t="shared" si="5"/>
        <v>55</v>
      </c>
    </row>
    <row r="57" spans="1:16" s="12" customFormat="1" x14ac:dyDescent="0.25">
      <c r="A57" s="166" t="s">
        <v>241</v>
      </c>
      <c r="B57" s="167" t="s">
        <v>242</v>
      </c>
      <c r="C57" s="22">
        <v>2</v>
      </c>
      <c r="D57" s="22"/>
      <c r="E57" s="77"/>
      <c r="F57" s="22"/>
      <c r="G57" s="22"/>
      <c r="H57" s="22"/>
      <c r="I57" s="22"/>
      <c r="J57" s="22"/>
      <c r="K57" s="22"/>
      <c r="L57" s="22">
        <v>9</v>
      </c>
      <c r="M57" s="22">
        <v>10</v>
      </c>
      <c r="N57" s="22">
        <v>13</v>
      </c>
      <c r="O57" s="78"/>
      <c r="P57" s="25">
        <f t="shared" si="5"/>
        <v>34</v>
      </c>
    </row>
    <row r="58" spans="1:16" s="12" customFormat="1" x14ac:dyDescent="0.25">
      <c r="A58" s="166" t="s">
        <v>243</v>
      </c>
      <c r="B58" s="167" t="s">
        <v>244</v>
      </c>
      <c r="C58" s="22">
        <v>5</v>
      </c>
      <c r="D58" s="22">
        <v>5</v>
      </c>
      <c r="E58" s="77">
        <v>2</v>
      </c>
      <c r="F58" s="22"/>
      <c r="G58" s="22"/>
      <c r="H58" s="22">
        <v>2</v>
      </c>
      <c r="I58" s="22">
        <v>3</v>
      </c>
      <c r="J58" s="22"/>
      <c r="K58" s="22"/>
      <c r="L58" s="22"/>
      <c r="M58" s="22"/>
      <c r="N58" s="22"/>
      <c r="O58" s="78"/>
      <c r="P58" s="25">
        <f t="shared" si="1"/>
        <v>17</v>
      </c>
    </row>
    <row r="59" spans="1:16" s="12" customFormat="1" x14ac:dyDescent="0.25">
      <c r="A59" s="166" t="s">
        <v>247</v>
      </c>
      <c r="B59" s="167" t="s">
        <v>248</v>
      </c>
      <c r="C59" s="77">
        <v>5</v>
      </c>
      <c r="D59" s="22">
        <v>5</v>
      </c>
      <c r="E59" s="22">
        <v>4</v>
      </c>
      <c r="F59" s="22"/>
      <c r="G59" s="22">
        <v>4</v>
      </c>
      <c r="H59" s="22">
        <v>3</v>
      </c>
      <c r="I59" s="22"/>
      <c r="J59" s="22">
        <v>8</v>
      </c>
      <c r="K59" s="22"/>
      <c r="L59" s="22">
        <v>8</v>
      </c>
      <c r="M59" s="22">
        <v>9</v>
      </c>
      <c r="N59" s="22">
        <v>12</v>
      </c>
      <c r="O59" s="78"/>
      <c r="P59" s="25">
        <f t="shared" ref="P59:P76" si="6">SUM(C59:O59)</f>
        <v>58</v>
      </c>
    </row>
    <row r="60" spans="1:16" s="12" customFormat="1" x14ac:dyDescent="0.25">
      <c r="A60" s="166" t="s">
        <v>249</v>
      </c>
      <c r="B60" s="167" t="s">
        <v>250</v>
      </c>
      <c r="C60" s="22">
        <v>5</v>
      </c>
      <c r="D60" s="22">
        <v>3</v>
      </c>
      <c r="E60" s="22">
        <v>2</v>
      </c>
      <c r="F60" s="22">
        <v>1</v>
      </c>
      <c r="G60" s="22">
        <v>5</v>
      </c>
      <c r="H60" s="22">
        <v>3</v>
      </c>
      <c r="I60" s="22"/>
      <c r="J60" s="22"/>
      <c r="K60" s="22">
        <v>9</v>
      </c>
      <c r="L60" s="22">
        <v>8</v>
      </c>
      <c r="M60" s="22">
        <v>8</v>
      </c>
      <c r="N60" s="22">
        <v>12</v>
      </c>
      <c r="O60" s="78"/>
      <c r="P60" s="25">
        <f t="shared" si="6"/>
        <v>56</v>
      </c>
    </row>
    <row r="61" spans="1:16" s="12" customFormat="1" x14ac:dyDescent="0.25">
      <c r="A61" s="166" t="s">
        <v>251</v>
      </c>
      <c r="B61" s="167" t="s">
        <v>252</v>
      </c>
      <c r="C61" s="77">
        <v>3</v>
      </c>
      <c r="D61" s="22"/>
      <c r="E61" s="22"/>
      <c r="F61" s="22"/>
      <c r="G61" s="22">
        <v>1</v>
      </c>
      <c r="H61" s="22"/>
      <c r="I61" s="22"/>
      <c r="J61" s="22"/>
      <c r="K61" s="22">
        <v>6</v>
      </c>
      <c r="L61" s="22">
        <v>5</v>
      </c>
      <c r="M61" s="22">
        <v>7</v>
      </c>
      <c r="N61" s="22">
        <v>14</v>
      </c>
      <c r="O61" s="78"/>
      <c r="P61" s="25">
        <f t="shared" si="6"/>
        <v>36</v>
      </c>
    </row>
    <row r="62" spans="1:16" s="12" customFormat="1" x14ac:dyDescent="0.25">
      <c r="A62" s="166" t="s">
        <v>253</v>
      </c>
      <c r="B62" s="167" t="s">
        <v>254</v>
      </c>
      <c r="C62" s="22">
        <v>5</v>
      </c>
      <c r="D62" s="22">
        <v>5</v>
      </c>
      <c r="E62" s="22"/>
      <c r="F62" s="22">
        <v>4</v>
      </c>
      <c r="G62" s="22">
        <v>4</v>
      </c>
      <c r="H62" s="22">
        <v>2</v>
      </c>
      <c r="I62" s="22"/>
      <c r="J62" s="22">
        <v>8</v>
      </c>
      <c r="K62" s="22">
        <v>8</v>
      </c>
      <c r="L62" s="22">
        <v>7</v>
      </c>
      <c r="M62" s="22"/>
      <c r="N62" s="22">
        <v>12</v>
      </c>
      <c r="O62" s="78"/>
      <c r="P62" s="25">
        <f t="shared" si="6"/>
        <v>55</v>
      </c>
    </row>
    <row r="63" spans="1:16" s="12" customFormat="1" x14ac:dyDescent="0.25">
      <c r="A63" s="166" t="s">
        <v>255</v>
      </c>
      <c r="B63" s="167" t="s">
        <v>256</v>
      </c>
      <c r="C63" s="77">
        <v>5</v>
      </c>
      <c r="D63" s="22">
        <v>5</v>
      </c>
      <c r="E63" s="22">
        <v>4</v>
      </c>
      <c r="F63" s="22"/>
      <c r="G63" s="22">
        <v>4</v>
      </c>
      <c r="H63" s="22">
        <v>3</v>
      </c>
      <c r="I63" s="22"/>
      <c r="J63" s="22">
        <v>7</v>
      </c>
      <c r="K63" s="22"/>
      <c r="L63" s="22">
        <v>5</v>
      </c>
      <c r="M63" s="22">
        <v>5</v>
      </c>
      <c r="N63" s="22">
        <v>12</v>
      </c>
      <c r="O63" s="78"/>
      <c r="P63" s="25">
        <f t="shared" si="6"/>
        <v>50</v>
      </c>
    </row>
    <row r="64" spans="1:16" s="12" customFormat="1" x14ac:dyDescent="0.25">
      <c r="A64" s="166" t="s">
        <v>259</v>
      </c>
      <c r="B64" s="167" t="s">
        <v>260</v>
      </c>
      <c r="C64" s="22">
        <v>5</v>
      </c>
      <c r="D64" s="22">
        <v>3</v>
      </c>
      <c r="E64" s="22">
        <v>2</v>
      </c>
      <c r="F64" s="22">
        <v>1</v>
      </c>
      <c r="G64" s="22">
        <v>5</v>
      </c>
      <c r="H64" s="22">
        <v>3</v>
      </c>
      <c r="I64" s="22"/>
      <c r="J64" s="22">
        <v>5</v>
      </c>
      <c r="K64" s="22">
        <v>6</v>
      </c>
      <c r="L64" s="22">
        <v>8</v>
      </c>
      <c r="M64" s="22"/>
      <c r="N64" s="22">
        <v>10</v>
      </c>
      <c r="O64" s="78"/>
      <c r="P64" s="25">
        <f t="shared" si="6"/>
        <v>48</v>
      </c>
    </row>
    <row r="65" spans="1:16" s="12" customFormat="1" x14ac:dyDescent="0.25">
      <c r="A65" s="166" t="s">
        <v>269</v>
      </c>
      <c r="B65" s="167" t="s">
        <v>270</v>
      </c>
      <c r="C65" s="77">
        <v>3</v>
      </c>
      <c r="D65" s="22"/>
      <c r="E65" s="22"/>
      <c r="F65" s="22"/>
      <c r="G65" s="22">
        <v>1</v>
      </c>
      <c r="H65" s="22"/>
      <c r="I65" s="22"/>
      <c r="J65" s="22"/>
      <c r="K65" s="22">
        <v>6</v>
      </c>
      <c r="L65" s="22">
        <v>5</v>
      </c>
      <c r="M65" s="22">
        <v>7</v>
      </c>
      <c r="N65" s="22">
        <v>14</v>
      </c>
      <c r="O65" s="78"/>
      <c r="P65" s="25">
        <f t="shared" si="6"/>
        <v>36</v>
      </c>
    </row>
    <row r="66" spans="1:16" s="12" customFormat="1" x14ac:dyDescent="0.25">
      <c r="A66" s="166" t="s">
        <v>275</v>
      </c>
      <c r="B66" s="167" t="s">
        <v>276</v>
      </c>
      <c r="C66" s="22">
        <v>5</v>
      </c>
      <c r="D66" s="22">
        <v>5</v>
      </c>
      <c r="E66" s="22"/>
      <c r="F66" s="22">
        <v>4</v>
      </c>
      <c r="G66" s="22">
        <v>4</v>
      </c>
      <c r="H66" s="22">
        <v>2</v>
      </c>
      <c r="I66" s="22"/>
      <c r="J66" s="22">
        <v>8</v>
      </c>
      <c r="K66" s="22">
        <v>8</v>
      </c>
      <c r="L66" s="22">
        <v>7</v>
      </c>
      <c r="M66" s="22"/>
      <c r="N66" s="22">
        <v>12</v>
      </c>
      <c r="O66" s="78"/>
      <c r="P66" s="25">
        <f t="shared" si="6"/>
        <v>55</v>
      </c>
    </row>
    <row r="67" spans="1:16" s="12" customFormat="1" x14ac:dyDescent="0.25">
      <c r="A67" s="166" t="s">
        <v>277</v>
      </c>
      <c r="B67" s="167" t="s">
        <v>278</v>
      </c>
      <c r="C67" s="77">
        <v>5</v>
      </c>
      <c r="D67" s="22">
        <v>5</v>
      </c>
      <c r="E67" s="22">
        <v>4</v>
      </c>
      <c r="F67" s="22"/>
      <c r="G67" s="22">
        <v>4</v>
      </c>
      <c r="H67" s="22">
        <v>3</v>
      </c>
      <c r="I67" s="22"/>
      <c r="J67" s="22">
        <v>7</v>
      </c>
      <c r="K67" s="22"/>
      <c r="L67" s="22">
        <v>5</v>
      </c>
      <c r="M67" s="22">
        <v>5</v>
      </c>
      <c r="N67" s="22">
        <v>12</v>
      </c>
      <c r="O67" s="78"/>
      <c r="P67" s="25">
        <f t="shared" si="6"/>
        <v>50</v>
      </c>
    </row>
    <row r="68" spans="1:16" s="12" customFormat="1" x14ac:dyDescent="0.25">
      <c r="A68" s="166" t="s">
        <v>281</v>
      </c>
      <c r="B68" s="167" t="s">
        <v>282</v>
      </c>
      <c r="C68" s="22">
        <v>5</v>
      </c>
      <c r="D68" s="22">
        <v>3</v>
      </c>
      <c r="E68" s="22">
        <v>2</v>
      </c>
      <c r="F68" s="22">
        <v>1</v>
      </c>
      <c r="G68" s="22">
        <v>5</v>
      </c>
      <c r="H68" s="22">
        <v>5</v>
      </c>
      <c r="I68" s="22"/>
      <c r="J68" s="22">
        <v>5</v>
      </c>
      <c r="K68" s="22">
        <v>6</v>
      </c>
      <c r="L68" s="22">
        <v>8</v>
      </c>
      <c r="M68" s="22"/>
      <c r="N68" s="22">
        <v>10</v>
      </c>
      <c r="O68" s="78"/>
      <c r="P68" s="25">
        <f t="shared" si="6"/>
        <v>50</v>
      </c>
    </row>
    <row r="69" spans="1:16" s="12" customFormat="1" x14ac:dyDescent="0.25">
      <c r="A69" s="166" t="s">
        <v>285</v>
      </c>
      <c r="B69" s="167" t="s">
        <v>286</v>
      </c>
      <c r="C69" s="77">
        <v>3</v>
      </c>
      <c r="D69" s="22"/>
      <c r="E69" s="22"/>
      <c r="F69" s="22"/>
      <c r="G69" s="22">
        <v>1</v>
      </c>
      <c r="H69" s="22"/>
      <c r="I69" s="22"/>
      <c r="J69" s="22"/>
      <c r="K69" s="22">
        <v>6</v>
      </c>
      <c r="L69" s="22">
        <v>5</v>
      </c>
      <c r="M69" s="22">
        <v>7</v>
      </c>
      <c r="N69" s="22">
        <v>14</v>
      </c>
      <c r="O69" s="78"/>
      <c r="P69" s="25">
        <f t="shared" si="6"/>
        <v>36</v>
      </c>
    </row>
    <row r="70" spans="1:16" s="12" customFormat="1" x14ac:dyDescent="0.25">
      <c r="A70" s="166" t="s">
        <v>289</v>
      </c>
      <c r="B70" s="167" t="s">
        <v>290</v>
      </c>
      <c r="C70" s="22">
        <v>5</v>
      </c>
      <c r="D70" s="22">
        <v>5</v>
      </c>
      <c r="E70" s="22"/>
      <c r="F70" s="22">
        <v>4</v>
      </c>
      <c r="G70" s="22">
        <v>4</v>
      </c>
      <c r="H70" s="22">
        <v>2</v>
      </c>
      <c r="I70" s="22"/>
      <c r="J70" s="22">
        <v>8</v>
      </c>
      <c r="K70" s="22">
        <v>8</v>
      </c>
      <c r="L70" s="22">
        <v>7</v>
      </c>
      <c r="M70" s="22"/>
      <c r="N70" s="22">
        <v>12</v>
      </c>
      <c r="O70" s="78"/>
      <c r="P70" s="25">
        <f t="shared" si="6"/>
        <v>55</v>
      </c>
    </row>
    <row r="71" spans="1:16" s="12" customFormat="1" x14ac:dyDescent="0.25">
      <c r="A71" s="166" t="s">
        <v>297</v>
      </c>
      <c r="B71" s="167" t="s">
        <v>298</v>
      </c>
      <c r="C71" s="77">
        <v>5</v>
      </c>
      <c r="D71" s="22"/>
      <c r="E71" s="22">
        <v>3</v>
      </c>
      <c r="F71" s="22">
        <v>4</v>
      </c>
      <c r="G71" s="22">
        <v>4</v>
      </c>
      <c r="H71" s="22"/>
      <c r="I71" s="22"/>
      <c r="J71" s="22">
        <v>5</v>
      </c>
      <c r="K71" s="22"/>
      <c r="L71" s="22">
        <v>7</v>
      </c>
      <c r="M71" s="22"/>
      <c r="N71" s="22">
        <v>9</v>
      </c>
      <c r="O71" s="78"/>
      <c r="P71" s="25">
        <f t="shared" si="6"/>
        <v>37</v>
      </c>
    </row>
    <row r="72" spans="1:16" s="12" customFormat="1" x14ac:dyDescent="0.25">
      <c r="A72" s="166" t="s">
        <v>301</v>
      </c>
      <c r="B72" s="167" t="s">
        <v>302</v>
      </c>
      <c r="C72" s="22">
        <v>2</v>
      </c>
      <c r="D72" s="22"/>
      <c r="E72" s="77">
        <v>3</v>
      </c>
      <c r="F72" s="22">
        <v>4</v>
      </c>
      <c r="G72" s="22"/>
      <c r="H72" s="22">
        <v>2</v>
      </c>
      <c r="I72" s="22">
        <v>2</v>
      </c>
      <c r="J72" s="22">
        <v>6</v>
      </c>
      <c r="K72" s="22"/>
      <c r="L72" s="22"/>
      <c r="M72" s="22">
        <v>8</v>
      </c>
      <c r="N72" s="22">
        <v>13</v>
      </c>
      <c r="O72" s="78"/>
      <c r="P72" s="25">
        <f t="shared" si="6"/>
        <v>40</v>
      </c>
    </row>
    <row r="73" spans="1:16" s="12" customFormat="1" x14ac:dyDescent="0.25">
      <c r="A73" s="166" t="s">
        <v>303</v>
      </c>
      <c r="B73" s="167" t="s">
        <v>304</v>
      </c>
      <c r="C73" s="77">
        <v>5</v>
      </c>
      <c r="D73" s="22">
        <v>5</v>
      </c>
      <c r="E73" s="22">
        <v>4</v>
      </c>
      <c r="F73" s="22"/>
      <c r="G73" s="22">
        <v>4</v>
      </c>
      <c r="H73" s="22">
        <v>3</v>
      </c>
      <c r="I73" s="22"/>
      <c r="J73" s="22">
        <v>7</v>
      </c>
      <c r="K73" s="22">
        <v>5</v>
      </c>
      <c r="L73" s="22">
        <v>7</v>
      </c>
      <c r="M73" s="22"/>
      <c r="N73" s="22">
        <v>12</v>
      </c>
      <c r="O73" s="78"/>
      <c r="P73" s="25">
        <f t="shared" si="6"/>
        <v>52</v>
      </c>
    </row>
    <row r="74" spans="1:16" s="12" customFormat="1" x14ac:dyDescent="0.25">
      <c r="A74" s="166" t="s">
        <v>305</v>
      </c>
      <c r="B74" s="167" t="s">
        <v>306</v>
      </c>
      <c r="C74" s="22">
        <v>5</v>
      </c>
      <c r="D74" s="22">
        <v>3</v>
      </c>
      <c r="E74" s="22">
        <v>2</v>
      </c>
      <c r="F74" s="22">
        <v>1</v>
      </c>
      <c r="G74" s="22">
        <v>5</v>
      </c>
      <c r="H74" s="22">
        <v>3</v>
      </c>
      <c r="I74" s="22"/>
      <c r="J74" s="22"/>
      <c r="K74" s="22">
        <v>6</v>
      </c>
      <c r="L74" s="22"/>
      <c r="M74" s="22">
        <v>7</v>
      </c>
      <c r="N74" s="22">
        <v>11</v>
      </c>
      <c r="O74" s="78"/>
      <c r="P74" s="25">
        <f t="shared" si="6"/>
        <v>43</v>
      </c>
    </row>
    <row r="75" spans="1:16" s="12" customFormat="1" x14ac:dyDescent="0.25">
      <c r="A75" s="166" t="s">
        <v>307</v>
      </c>
      <c r="B75" s="167" t="s">
        <v>308</v>
      </c>
      <c r="C75" s="77">
        <v>3</v>
      </c>
      <c r="D75" s="22"/>
      <c r="E75" s="22"/>
      <c r="F75" s="22"/>
      <c r="G75" s="22">
        <v>1</v>
      </c>
      <c r="H75" s="22"/>
      <c r="I75" s="22"/>
      <c r="J75" s="22">
        <v>7</v>
      </c>
      <c r="K75" s="22">
        <v>8</v>
      </c>
      <c r="L75" s="22">
        <v>8</v>
      </c>
      <c r="M75" s="22"/>
      <c r="N75" s="22">
        <v>13</v>
      </c>
      <c r="O75" s="78"/>
      <c r="P75" s="25">
        <f t="shared" si="6"/>
        <v>40</v>
      </c>
    </row>
    <row r="76" spans="1:16" s="12" customFormat="1" x14ac:dyDescent="0.25">
      <c r="A76" s="166" t="s">
        <v>309</v>
      </c>
      <c r="B76" s="167" t="s">
        <v>310</v>
      </c>
      <c r="C76" s="22">
        <v>5</v>
      </c>
      <c r="D76" s="22">
        <v>5</v>
      </c>
      <c r="E76" s="22"/>
      <c r="F76" s="22">
        <v>4</v>
      </c>
      <c r="G76" s="22">
        <v>4</v>
      </c>
      <c r="H76" s="22">
        <v>2</v>
      </c>
      <c r="I76" s="22"/>
      <c r="J76" s="22"/>
      <c r="K76" s="22"/>
      <c r="L76" s="22">
        <v>9</v>
      </c>
      <c r="M76" s="22">
        <v>10</v>
      </c>
      <c r="N76" s="22">
        <v>13</v>
      </c>
      <c r="O76" s="78"/>
      <c r="P76" s="25">
        <f t="shared" si="6"/>
        <v>52</v>
      </c>
    </row>
    <row r="77" spans="1:16" s="12" customFormat="1" x14ac:dyDescent="0.25">
      <c r="A77" s="166" t="s">
        <v>311</v>
      </c>
      <c r="B77" s="167" t="s">
        <v>312</v>
      </c>
      <c r="C77" s="77">
        <v>5</v>
      </c>
      <c r="D77" s="22"/>
      <c r="E77" s="22">
        <v>3</v>
      </c>
      <c r="F77" s="22">
        <v>4</v>
      </c>
      <c r="G77" s="22">
        <v>4</v>
      </c>
      <c r="H77" s="22">
        <v>5</v>
      </c>
      <c r="I77" s="22"/>
      <c r="J77" s="22"/>
      <c r="K77" s="22"/>
      <c r="L77" s="22"/>
      <c r="M77" s="22"/>
      <c r="N77" s="22"/>
      <c r="O77" s="78"/>
      <c r="P77" s="25">
        <f t="shared" si="1"/>
        <v>21</v>
      </c>
    </row>
    <row r="78" spans="1:16" s="12" customFormat="1" x14ac:dyDescent="0.25">
      <c r="A78" s="166" t="s">
        <v>313</v>
      </c>
      <c r="B78" s="167" t="s">
        <v>314</v>
      </c>
      <c r="C78" s="22">
        <v>3</v>
      </c>
      <c r="D78" s="22">
        <v>5</v>
      </c>
      <c r="E78" s="77">
        <v>4</v>
      </c>
      <c r="F78" s="22"/>
      <c r="G78" s="22"/>
      <c r="H78" s="22"/>
      <c r="I78" s="22">
        <v>4</v>
      </c>
      <c r="J78" s="22">
        <v>8</v>
      </c>
      <c r="K78" s="22"/>
      <c r="L78" s="22">
        <v>8</v>
      </c>
      <c r="M78" s="22">
        <v>9</v>
      </c>
      <c r="N78" s="22">
        <v>12</v>
      </c>
      <c r="O78" s="78"/>
      <c r="P78" s="25">
        <f t="shared" ref="P78:P114" si="7">SUM(C78:O78)</f>
        <v>53</v>
      </c>
    </row>
    <row r="79" spans="1:16" s="12" customFormat="1" x14ac:dyDescent="0.25">
      <c r="A79" s="166" t="s">
        <v>315</v>
      </c>
      <c r="B79" s="167" t="s">
        <v>316</v>
      </c>
      <c r="C79" s="22">
        <v>4</v>
      </c>
      <c r="D79" s="22"/>
      <c r="E79" s="77">
        <v>5</v>
      </c>
      <c r="F79" s="22">
        <v>5</v>
      </c>
      <c r="G79" s="22">
        <v>3</v>
      </c>
      <c r="H79" s="22"/>
      <c r="I79" s="22">
        <v>4</v>
      </c>
      <c r="J79" s="22"/>
      <c r="K79" s="22">
        <v>9</v>
      </c>
      <c r="L79" s="22">
        <v>8</v>
      </c>
      <c r="M79" s="22">
        <v>8</v>
      </c>
      <c r="N79" s="22">
        <v>12</v>
      </c>
      <c r="O79" s="78"/>
      <c r="P79" s="25">
        <f t="shared" si="7"/>
        <v>58</v>
      </c>
    </row>
    <row r="80" spans="1:16" s="12" customFormat="1" x14ac:dyDescent="0.25">
      <c r="A80" s="166" t="s">
        <v>317</v>
      </c>
      <c r="B80" s="167" t="s">
        <v>318</v>
      </c>
      <c r="C80" s="77">
        <v>5</v>
      </c>
      <c r="D80" s="22">
        <v>5</v>
      </c>
      <c r="E80" s="22">
        <v>4</v>
      </c>
      <c r="F80" s="22"/>
      <c r="G80" s="22">
        <v>4</v>
      </c>
      <c r="H80" s="22">
        <v>3</v>
      </c>
      <c r="I80" s="22"/>
      <c r="J80" s="22">
        <v>7</v>
      </c>
      <c r="K80" s="22"/>
      <c r="L80" s="22">
        <v>5</v>
      </c>
      <c r="M80" s="22">
        <v>5</v>
      </c>
      <c r="N80" s="22">
        <v>12</v>
      </c>
      <c r="O80" s="78"/>
      <c r="P80" s="25">
        <f t="shared" si="7"/>
        <v>50</v>
      </c>
    </row>
    <row r="81" spans="1:16" s="12" customFormat="1" x14ac:dyDescent="0.25">
      <c r="A81" s="166" t="s">
        <v>321</v>
      </c>
      <c r="B81" s="167" t="s">
        <v>322</v>
      </c>
      <c r="C81" s="22">
        <v>5</v>
      </c>
      <c r="D81" s="22">
        <v>3</v>
      </c>
      <c r="E81" s="22">
        <v>2</v>
      </c>
      <c r="F81" s="22">
        <v>1</v>
      </c>
      <c r="G81" s="22">
        <v>5</v>
      </c>
      <c r="H81" s="22">
        <v>3</v>
      </c>
      <c r="I81" s="22"/>
      <c r="J81" s="22">
        <v>5</v>
      </c>
      <c r="K81" s="22">
        <v>6</v>
      </c>
      <c r="L81" s="22">
        <v>8</v>
      </c>
      <c r="M81" s="22"/>
      <c r="N81" s="22">
        <v>10</v>
      </c>
      <c r="O81" s="78"/>
      <c r="P81" s="25">
        <f t="shared" si="7"/>
        <v>48</v>
      </c>
    </row>
    <row r="82" spans="1:16" s="12" customFormat="1" x14ac:dyDescent="0.25">
      <c r="A82" s="166" t="s">
        <v>325</v>
      </c>
      <c r="B82" s="167" t="s">
        <v>326</v>
      </c>
      <c r="C82" s="77">
        <v>3</v>
      </c>
      <c r="D82" s="22"/>
      <c r="E82" s="22"/>
      <c r="F82" s="22"/>
      <c r="G82" s="22">
        <v>1</v>
      </c>
      <c r="H82" s="22"/>
      <c r="I82" s="22"/>
      <c r="J82" s="22"/>
      <c r="K82" s="22">
        <v>6</v>
      </c>
      <c r="L82" s="22">
        <v>5</v>
      </c>
      <c r="M82" s="22">
        <v>7</v>
      </c>
      <c r="N82" s="22">
        <v>14</v>
      </c>
      <c r="O82" s="78"/>
      <c r="P82" s="25">
        <f t="shared" si="7"/>
        <v>36</v>
      </c>
    </row>
    <row r="83" spans="1:16" s="12" customFormat="1" x14ac:dyDescent="0.25">
      <c r="A83" s="166" t="s">
        <v>327</v>
      </c>
      <c r="B83" s="167" t="s">
        <v>328</v>
      </c>
      <c r="C83" s="22">
        <v>5</v>
      </c>
      <c r="D83" s="22">
        <v>5</v>
      </c>
      <c r="E83" s="22"/>
      <c r="F83" s="22">
        <v>4</v>
      </c>
      <c r="G83" s="22">
        <v>4</v>
      </c>
      <c r="H83" s="22">
        <v>2</v>
      </c>
      <c r="I83" s="22"/>
      <c r="J83" s="22">
        <v>8</v>
      </c>
      <c r="K83" s="22">
        <v>8</v>
      </c>
      <c r="L83" s="22">
        <v>7</v>
      </c>
      <c r="M83" s="22"/>
      <c r="N83" s="22">
        <v>12</v>
      </c>
      <c r="O83" s="78"/>
      <c r="P83" s="25">
        <f t="shared" si="7"/>
        <v>55</v>
      </c>
    </row>
    <row r="84" spans="1:16" s="12" customFormat="1" x14ac:dyDescent="0.25">
      <c r="A84" s="166" t="s">
        <v>331</v>
      </c>
      <c r="B84" s="167" t="s">
        <v>332</v>
      </c>
      <c r="C84" s="77">
        <v>5</v>
      </c>
      <c r="D84" s="22"/>
      <c r="E84" s="22">
        <v>3</v>
      </c>
      <c r="F84" s="22">
        <v>4</v>
      </c>
      <c r="G84" s="22">
        <v>4</v>
      </c>
      <c r="H84" s="22"/>
      <c r="I84" s="22"/>
      <c r="J84" s="22"/>
      <c r="K84" s="22">
        <v>6</v>
      </c>
      <c r="L84" s="22">
        <v>7</v>
      </c>
      <c r="M84" s="22"/>
      <c r="N84" s="22">
        <v>13</v>
      </c>
      <c r="O84" s="78"/>
      <c r="P84" s="25">
        <f t="shared" si="7"/>
        <v>42</v>
      </c>
    </row>
    <row r="85" spans="1:16" s="12" customFormat="1" x14ac:dyDescent="0.25">
      <c r="A85" s="166" t="s">
        <v>333</v>
      </c>
      <c r="B85" s="167" t="s">
        <v>334</v>
      </c>
      <c r="C85" s="77">
        <v>5</v>
      </c>
      <c r="D85" s="22">
        <v>5</v>
      </c>
      <c r="E85" s="22">
        <v>4</v>
      </c>
      <c r="F85" s="22"/>
      <c r="G85" s="22">
        <v>4</v>
      </c>
      <c r="H85" s="22">
        <v>3</v>
      </c>
      <c r="I85" s="22"/>
      <c r="J85" s="22">
        <v>7</v>
      </c>
      <c r="K85" s="22"/>
      <c r="L85" s="22">
        <v>5</v>
      </c>
      <c r="M85" s="22">
        <v>5</v>
      </c>
      <c r="N85" s="22">
        <v>12</v>
      </c>
      <c r="O85" s="78"/>
      <c r="P85" s="25">
        <f t="shared" si="7"/>
        <v>50</v>
      </c>
    </row>
    <row r="86" spans="1:16" s="12" customFormat="1" x14ac:dyDescent="0.25">
      <c r="A86" s="166" t="s">
        <v>339</v>
      </c>
      <c r="B86" s="167" t="s">
        <v>340</v>
      </c>
      <c r="C86" s="22">
        <v>5</v>
      </c>
      <c r="D86" s="22">
        <v>3</v>
      </c>
      <c r="E86" s="22">
        <v>2</v>
      </c>
      <c r="F86" s="22">
        <v>1</v>
      </c>
      <c r="G86" s="22">
        <v>5</v>
      </c>
      <c r="H86" s="22">
        <v>5</v>
      </c>
      <c r="I86" s="22"/>
      <c r="J86" s="22">
        <v>5</v>
      </c>
      <c r="K86" s="22">
        <v>6</v>
      </c>
      <c r="L86" s="22">
        <v>8</v>
      </c>
      <c r="M86" s="22"/>
      <c r="N86" s="22">
        <v>10</v>
      </c>
      <c r="O86" s="78"/>
      <c r="P86" s="25">
        <f t="shared" si="7"/>
        <v>50</v>
      </c>
    </row>
    <row r="87" spans="1:16" s="12" customFormat="1" x14ac:dyDescent="0.25">
      <c r="A87" s="166" t="s">
        <v>345</v>
      </c>
      <c r="B87" s="167" t="s">
        <v>346</v>
      </c>
      <c r="C87" s="77">
        <v>3</v>
      </c>
      <c r="D87" s="22"/>
      <c r="E87" s="22"/>
      <c r="F87" s="22"/>
      <c r="G87" s="22">
        <v>1</v>
      </c>
      <c r="H87" s="22"/>
      <c r="I87" s="22"/>
      <c r="J87" s="22"/>
      <c r="K87" s="22">
        <v>6</v>
      </c>
      <c r="L87" s="22">
        <v>5</v>
      </c>
      <c r="M87" s="22">
        <v>7</v>
      </c>
      <c r="N87" s="22">
        <v>14</v>
      </c>
      <c r="O87" s="78"/>
      <c r="P87" s="25">
        <f t="shared" si="7"/>
        <v>36</v>
      </c>
    </row>
    <row r="88" spans="1:16" s="12" customFormat="1" x14ac:dyDescent="0.25">
      <c r="A88" s="166" t="s">
        <v>347</v>
      </c>
      <c r="B88" s="167" t="s">
        <v>348</v>
      </c>
      <c r="C88" s="22">
        <v>5</v>
      </c>
      <c r="D88" s="22">
        <v>5</v>
      </c>
      <c r="E88" s="22"/>
      <c r="F88" s="22">
        <v>4</v>
      </c>
      <c r="G88" s="22">
        <v>4</v>
      </c>
      <c r="H88" s="22">
        <v>5</v>
      </c>
      <c r="I88" s="22"/>
      <c r="J88" s="22">
        <v>8</v>
      </c>
      <c r="K88" s="22">
        <v>8</v>
      </c>
      <c r="L88" s="22">
        <v>7</v>
      </c>
      <c r="M88" s="22"/>
      <c r="N88" s="22">
        <v>12</v>
      </c>
      <c r="O88" s="78"/>
      <c r="P88" s="25">
        <f t="shared" si="7"/>
        <v>58</v>
      </c>
    </row>
    <row r="89" spans="1:16" s="12" customFormat="1" x14ac:dyDescent="0.25">
      <c r="A89" s="166" t="s">
        <v>349</v>
      </c>
      <c r="B89" s="167" t="s">
        <v>350</v>
      </c>
      <c r="C89" s="77">
        <v>5</v>
      </c>
      <c r="D89" s="22"/>
      <c r="E89" s="22">
        <v>3</v>
      </c>
      <c r="F89" s="22">
        <v>4</v>
      </c>
      <c r="G89" s="22">
        <v>4</v>
      </c>
      <c r="H89" s="22"/>
      <c r="I89" s="22"/>
      <c r="J89" s="22"/>
      <c r="K89" s="22">
        <v>6</v>
      </c>
      <c r="L89" s="22">
        <v>7</v>
      </c>
      <c r="M89" s="22"/>
      <c r="N89" s="22">
        <v>13</v>
      </c>
      <c r="O89" s="78"/>
      <c r="P89" s="25">
        <f t="shared" si="7"/>
        <v>42</v>
      </c>
    </row>
    <row r="90" spans="1:16" s="12" customFormat="1" x14ac:dyDescent="0.25">
      <c r="A90" s="166" t="s">
        <v>353</v>
      </c>
      <c r="B90" s="167" t="s">
        <v>354</v>
      </c>
      <c r="C90" s="77">
        <v>5</v>
      </c>
      <c r="D90" s="22">
        <v>5</v>
      </c>
      <c r="E90" s="22">
        <v>4</v>
      </c>
      <c r="F90" s="22"/>
      <c r="G90" s="22">
        <v>4</v>
      </c>
      <c r="H90" s="22">
        <v>3</v>
      </c>
      <c r="I90" s="22"/>
      <c r="J90" s="22">
        <v>7</v>
      </c>
      <c r="K90" s="22"/>
      <c r="L90" s="22">
        <v>5</v>
      </c>
      <c r="M90" s="22">
        <v>5</v>
      </c>
      <c r="N90" s="22">
        <v>12</v>
      </c>
      <c r="O90" s="78"/>
      <c r="P90" s="25">
        <f t="shared" si="7"/>
        <v>50</v>
      </c>
    </row>
    <row r="91" spans="1:16" s="12" customFormat="1" x14ac:dyDescent="0.25">
      <c r="A91" s="166" t="s">
        <v>355</v>
      </c>
      <c r="B91" s="167" t="s">
        <v>356</v>
      </c>
      <c r="C91" s="22">
        <v>5</v>
      </c>
      <c r="D91" s="22">
        <v>3</v>
      </c>
      <c r="E91" s="22">
        <v>2</v>
      </c>
      <c r="F91" s="22">
        <v>1</v>
      </c>
      <c r="G91" s="22">
        <v>5</v>
      </c>
      <c r="H91" s="22">
        <v>3</v>
      </c>
      <c r="I91" s="22"/>
      <c r="J91" s="22">
        <v>5</v>
      </c>
      <c r="K91" s="22">
        <v>6</v>
      </c>
      <c r="L91" s="22">
        <v>8</v>
      </c>
      <c r="M91" s="22"/>
      <c r="N91" s="22">
        <v>10</v>
      </c>
      <c r="O91" s="78"/>
      <c r="P91" s="25">
        <f t="shared" si="7"/>
        <v>48</v>
      </c>
    </row>
    <row r="92" spans="1:16" s="12" customFormat="1" x14ac:dyDescent="0.25">
      <c r="A92" s="166" t="s">
        <v>357</v>
      </c>
      <c r="B92" s="167" t="s">
        <v>358</v>
      </c>
      <c r="C92" s="77">
        <v>3</v>
      </c>
      <c r="D92" s="22"/>
      <c r="E92" s="22"/>
      <c r="F92" s="22"/>
      <c r="G92" s="22">
        <v>1</v>
      </c>
      <c r="H92" s="22"/>
      <c r="I92" s="22"/>
      <c r="J92" s="22"/>
      <c r="K92" s="22">
        <v>6</v>
      </c>
      <c r="L92" s="22">
        <v>5</v>
      </c>
      <c r="M92" s="22">
        <v>7</v>
      </c>
      <c r="N92" s="22">
        <v>14</v>
      </c>
      <c r="O92" s="78"/>
      <c r="P92" s="25">
        <f t="shared" si="7"/>
        <v>36</v>
      </c>
    </row>
    <row r="93" spans="1:16" s="12" customFormat="1" x14ac:dyDescent="0.25">
      <c r="A93" s="166" t="s">
        <v>359</v>
      </c>
      <c r="B93" s="167" t="s">
        <v>360</v>
      </c>
      <c r="C93" s="22">
        <v>5</v>
      </c>
      <c r="D93" s="22">
        <v>5</v>
      </c>
      <c r="E93" s="22"/>
      <c r="F93" s="22">
        <v>4</v>
      </c>
      <c r="G93" s="22">
        <v>4</v>
      </c>
      <c r="H93" s="22">
        <v>2</v>
      </c>
      <c r="I93" s="22"/>
      <c r="J93" s="22">
        <v>8</v>
      </c>
      <c r="K93" s="22">
        <v>8</v>
      </c>
      <c r="L93" s="22">
        <v>7</v>
      </c>
      <c r="M93" s="22"/>
      <c r="N93" s="22">
        <v>12</v>
      </c>
      <c r="O93" s="78"/>
      <c r="P93" s="25">
        <f t="shared" si="7"/>
        <v>55</v>
      </c>
    </row>
    <row r="94" spans="1:16" s="12" customFormat="1" x14ac:dyDescent="0.25">
      <c r="A94" s="166" t="s">
        <v>361</v>
      </c>
      <c r="B94" s="167" t="s">
        <v>362</v>
      </c>
      <c r="C94" s="77">
        <v>5</v>
      </c>
      <c r="D94" s="22"/>
      <c r="E94" s="22">
        <v>3</v>
      </c>
      <c r="F94" s="22">
        <v>4</v>
      </c>
      <c r="G94" s="22">
        <v>4</v>
      </c>
      <c r="H94" s="22"/>
      <c r="I94" s="22"/>
      <c r="J94" s="22"/>
      <c r="K94" s="22">
        <v>6</v>
      </c>
      <c r="L94" s="22">
        <v>7</v>
      </c>
      <c r="M94" s="22"/>
      <c r="N94" s="22">
        <v>13</v>
      </c>
      <c r="O94" s="89"/>
      <c r="P94" s="25">
        <f t="shared" si="7"/>
        <v>42</v>
      </c>
    </row>
    <row r="95" spans="1:16" s="12" customFormat="1" x14ac:dyDescent="0.25">
      <c r="A95" s="166" t="s">
        <v>363</v>
      </c>
      <c r="B95" s="167" t="s">
        <v>364</v>
      </c>
      <c r="C95" s="77">
        <v>5</v>
      </c>
      <c r="D95" s="22">
        <v>5</v>
      </c>
      <c r="E95" s="22">
        <v>4</v>
      </c>
      <c r="F95" s="22"/>
      <c r="G95" s="22">
        <v>4</v>
      </c>
      <c r="H95" s="22">
        <v>3</v>
      </c>
      <c r="I95" s="22"/>
      <c r="J95" s="22">
        <v>7</v>
      </c>
      <c r="K95" s="22"/>
      <c r="L95" s="22">
        <v>5</v>
      </c>
      <c r="M95" s="22">
        <v>5</v>
      </c>
      <c r="N95" s="22">
        <v>12</v>
      </c>
      <c r="O95" s="78"/>
      <c r="P95" s="25">
        <f t="shared" si="7"/>
        <v>50</v>
      </c>
    </row>
    <row r="96" spans="1:16" s="12" customFormat="1" x14ac:dyDescent="0.25">
      <c r="A96" s="166" t="s">
        <v>365</v>
      </c>
      <c r="B96" s="167" t="s">
        <v>366</v>
      </c>
      <c r="C96" s="22">
        <v>5</v>
      </c>
      <c r="D96" s="22">
        <v>3</v>
      </c>
      <c r="E96" s="22">
        <v>2</v>
      </c>
      <c r="F96" s="22">
        <v>1</v>
      </c>
      <c r="G96" s="22">
        <v>5</v>
      </c>
      <c r="H96" s="22">
        <v>5</v>
      </c>
      <c r="I96" s="22"/>
      <c r="J96" s="22">
        <v>5</v>
      </c>
      <c r="K96" s="22">
        <v>6</v>
      </c>
      <c r="L96" s="22">
        <v>8</v>
      </c>
      <c r="M96" s="22"/>
      <c r="N96" s="22">
        <v>10</v>
      </c>
      <c r="O96" s="78"/>
      <c r="P96" s="25">
        <f t="shared" si="7"/>
        <v>50</v>
      </c>
    </row>
    <row r="97" spans="1:16" s="12" customFormat="1" x14ac:dyDescent="0.25">
      <c r="A97" s="166" t="s">
        <v>367</v>
      </c>
      <c r="B97" s="167" t="s">
        <v>368</v>
      </c>
      <c r="C97" s="77">
        <v>3</v>
      </c>
      <c r="D97" s="22"/>
      <c r="E97" s="22"/>
      <c r="F97" s="22"/>
      <c r="G97" s="22">
        <v>1</v>
      </c>
      <c r="H97" s="22"/>
      <c r="I97" s="22"/>
      <c r="J97" s="22"/>
      <c r="K97" s="22">
        <v>6</v>
      </c>
      <c r="L97" s="22">
        <v>5</v>
      </c>
      <c r="M97" s="22">
        <v>7</v>
      </c>
      <c r="N97" s="22">
        <v>14</v>
      </c>
      <c r="O97" s="78"/>
      <c r="P97" s="25">
        <f t="shared" si="7"/>
        <v>36</v>
      </c>
    </row>
    <row r="98" spans="1:16" s="12" customFormat="1" x14ac:dyDescent="0.25">
      <c r="A98" s="166" t="s">
        <v>369</v>
      </c>
      <c r="B98" s="167" t="s">
        <v>370</v>
      </c>
      <c r="C98" s="22">
        <v>5</v>
      </c>
      <c r="D98" s="22">
        <v>5</v>
      </c>
      <c r="E98" s="22"/>
      <c r="F98" s="22">
        <v>4</v>
      </c>
      <c r="G98" s="22">
        <v>4</v>
      </c>
      <c r="H98" s="22">
        <v>2</v>
      </c>
      <c r="I98" s="22"/>
      <c r="J98" s="22">
        <v>8</v>
      </c>
      <c r="K98" s="22">
        <v>8</v>
      </c>
      <c r="L98" s="22">
        <v>7</v>
      </c>
      <c r="M98" s="22"/>
      <c r="N98" s="22">
        <v>12</v>
      </c>
      <c r="O98" s="78"/>
      <c r="P98" s="25">
        <f t="shared" si="7"/>
        <v>55</v>
      </c>
    </row>
    <row r="99" spans="1:16" s="12" customFormat="1" x14ac:dyDescent="0.25">
      <c r="A99" s="166" t="s">
        <v>375</v>
      </c>
      <c r="B99" s="167" t="s">
        <v>376</v>
      </c>
      <c r="C99" s="77">
        <v>5</v>
      </c>
      <c r="D99" s="22"/>
      <c r="E99" s="22">
        <v>3</v>
      </c>
      <c r="F99" s="22">
        <v>4</v>
      </c>
      <c r="G99" s="22">
        <v>4</v>
      </c>
      <c r="H99" s="22"/>
      <c r="I99" s="22"/>
      <c r="J99" s="22"/>
      <c r="K99" s="22">
        <v>6</v>
      </c>
      <c r="L99" s="22">
        <v>7</v>
      </c>
      <c r="M99" s="22"/>
      <c r="N99" s="22">
        <v>13</v>
      </c>
      <c r="O99" s="78"/>
      <c r="P99" s="25">
        <f t="shared" si="7"/>
        <v>42</v>
      </c>
    </row>
    <row r="100" spans="1:16" s="12" customFormat="1" x14ac:dyDescent="0.25">
      <c r="A100" s="166" t="s">
        <v>379</v>
      </c>
      <c r="B100" s="167" t="s">
        <v>380</v>
      </c>
      <c r="C100" s="77">
        <v>5</v>
      </c>
      <c r="D100" s="22">
        <v>5</v>
      </c>
      <c r="E100" s="22">
        <v>4</v>
      </c>
      <c r="F100" s="22"/>
      <c r="G100" s="22">
        <v>4</v>
      </c>
      <c r="H100" s="22">
        <v>3</v>
      </c>
      <c r="I100" s="22"/>
      <c r="J100" s="22">
        <v>7</v>
      </c>
      <c r="K100" s="22"/>
      <c r="L100" s="22">
        <v>5</v>
      </c>
      <c r="M100" s="22">
        <v>5</v>
      </c>
      <c r="N100" s="22">
        <v>12</v>
      </c>
      <c r="O100" s="78"/>
      <c r="P100" s="25">
        <f t="shared" si="7"/>
        <v>50</v>
      </c>
    </row>
    <row r="101" spans="1:16" s="12" customFormat="1" x14ac:dyDescent="0.25">
      <c r="A101" s="166" t="s">
        <v>381</v>
      </c>
      <c r="B101" s="167" t="s">
        <v>382</v>
      </c>
      <c r="C101" s="22">
        <v>5</v>
      </c>
      <c r="D101" s="22">
        <v>3</v>
      </c>
      <c r="E101" s="22">
        <v>2</v>
      </c>
      <c r="F101" s="22">
        <v>1</v>
      </c>
      <c r="G101" s="22">
        <v>5</v>
      </c>
      <c r="H101" s="22">
        <v>5</v>
      </c>
      <c r="I101" s="22"/>
      <c r="J101" s="22">
        <v>5</v>
      </c>
      <c r="K101" s="22">
        <v>6</v>
      </c>
      <c r="L101" s="22">
        <v>8</v>
      </c>
      <c r="M101" s="22"/>
      <c r="N101" s="22">
        <v>10</v>
      </c>
      <c r="O101" s="78"/>
      <c r="P101" s="25">
        <f t="shared" si="7"/>
        <v>50</v>
      </c>
    </row>
    <row r="102" spans="1:16" s="12" customFormat="1" x14ac:dyDescent="0.25">
      <c r="A102" s="166" t="s">
        <v>383</v>
      </c>
      <c r="B102" s="167" t="s">
        <v>384</v>
      </c>
      <c r="C102" s="77">
        <v>3</v>
      </c>
      <c r="D102" s="22"/>
      <c r="E102" s="22"/>
      <c r="F102" s="22"/>
      <c r="G102" s="22">
        <v>1</v>
      </c>
      <c r="H102" s="22"/>
      <c r="I102" s="22"/>
      <c r="J102" s="22"/>
      <c r="K102" s="22">
        <v>6</v>
      </c>
      <c r="L102" s="22">
        <v>5</v>
      </c>
      <c r="M102" s="22">
        <v>7</v>
      </c>
      <c r="N102" s="22">
        <v>14</v>
      </c>
      <c r="O102" s="78"/>
      <c r="P102" s="25">
        <f t="shared" si="7"/>
        <v>36</v>
      </c>
    </row>
    <row r="103" spans="1:16" s="12" customFormat="1" x14ac:dyDescent="0.25">
      <c r="A103" s="166" t="s">
        <v>385</v>
      </c>
      <c r="B103" s="167" t="s">
        <v>386</v>
      </c>
      <c r="C103" s="22">
        <v>5</v>
      </c>
      <c r="D103" s="22">
        <v>5</v>
      </c>
      <c r="E103" s="22"/>
      <c r="F103" s="22">
        <v>4</v>
      </c>
      <c r="G103" s="22">
        <v>4</v>
      </c>
      <c r="H103" s="22">
        <v>5</v>
      </c>
      <c r="I103" s="22"/>
      <c r="J103" s="22">
        <v>8</v>
      </c>
      <c r="K103" s="22">
        <v>8</v>
      </c>
      <c r="L103" s="22">
        <v>7</v>
      </c>
      <c r="M103" s="22"/>
      <c r="N103" s="22">
        <v>12</v>
      </c>
      <c r="O103" s="78"/>
      <c r="P103" s="25">
        <f t="shared" si="7"/>
        <v>58</v>
      </c>
    </row>
    <row r="104" spans="1:16" s="12" customFormat="1" x14ac:dyDescent="0.25">
      <c r="A104" s="166" t="s">
        <v>391</v>
      </c>
      <c r="B104" s="167" t="s">
        <v>392</v>
      </c>
      <c r="C104" s="77">
        <v>5</v>
      </c>
      <c r="D104" s="22"/>
      <c r="E104" s="22">
        <v>3</v>
      </c>
      <c r="F104" s="22">
        <v>4</v>
      </c>
      <c r="G104" s="22">
        <v>4</v>
      </c>
      <c r="H104" s="22"/>
      <c r="I104" s="22"/>
      <c r="J104" s="22"/>
      <c r="K104" s="22">
        <v>6</v>
      </c>
      <c r="L104" s="22">
        <v>7</v>
      </c>
      <c r="M104" s="22"/>
      <c r="N104" s="22">
        <v>13</v>
      </c>
      <c r="O104" s="78"/>
      <c r="P104" s="25">
        <f t="shared" si="7"/>
        <v>42</v>
      </c>
    </row>
    <row r="105" spans="1:16" s="12" customFormat="1" x14ac:dyDescent="0.25">
      <c r="A105" s="166" t="s">
        <v>393</v>
      </c>
      <c r="B105" s="167" t="s">
        <v>394</v>
      </c>
      <c r="C105" s="77">
        <v>5</v>
      </c>
      <c r="D105" s="22">
        <v>5</v>
      </c>
      <c r="E105" s="22">
        <v>4</v>
      </c>
      <c r="F105" s="22"/>
      <c r="G105" s="22">
        <v>4</v>
      </c>
      <c r="H105" s="22">
        <v>5</v>
      </c>
      <c r="I105" s="22"/>
      <c r="J105" s="22">
        <v>7</v>
      </c>
      <c r="K105" s="22"/>
      <c r="L105" s="22">
        <v>5</v>
      </c>
      <c r="M105" s="22">
        <v>5</v>
      </c>
      <c r="N105" s="22">
        <v>12</v>
      </c>
      <c r="O105" s="78"/>
      <c r="P105" s="25">
        <f t="shared" si="7"/>
        <v>52</v>
      </c>
    </row>
    <row r="106" spans="1:16" s="12" customFormat="1" x14ac:dyDescent="0.25">
      <c r="A106" s="166" t="s">
        <v>395</v>
      </c>
      <c r="B106" s="167" t="s">
        <v>396</v>
      </c>
      <c r="C106" s="22">
        <v>5</v>
      </c>
      <c r="D106" s="22">
        <v>3</v>
      </c>
      <c r="E106" s="22">
        <v>2</v>
      </c>
      <c r="F106" s="22">
        <v>1</v>
      </c>
      <c r="G106" s="22">
        <v>5</v>
      </c>
      <c r="H106" s="22">
        <v>3</v>
      </c>
      <c r="I106" s="22"/>
      <c r="J106" s="22">
        <v>5</v>
      </c>
      <c r="K106" s="22">
        <v>6</v>
      </c>
      <c r="L106" s="22">
        <v>8</v>
      </c>
      <c r="M106" s="22"/>
      <c r="N106" s="22">
        <v>10</v>
      </c>
      <c r="O106" s="78"/>
      <c r="P106" s="25">
        <f t="shared" si="7"/>
        <v>48</v>
      </c>
    </row>
    <row r="107" spans="1:16" s="12" customFormat="1" x14ac:dyDescent="0.25">
      <c r="A107" s="166" t="s">
        <v>405</v>
      </c>
      <c r="B107" s="167" t="s">
        <v>406</v>
      </c>
      <c r="C107" s="77">
        <v>3</v>
      </c>
      <c r="D107" s="22"/>
      <c r="E107" s="22"/>
      <c r="F107" s="22"/>
      <c r="G107" s="22">
        <v>1</v>
      </c>
      <c r="H107" s="22"/>
      <c r="I107" s="22"/>
      <c r="J107" s="22"/>
      <c r="K107" s="22">
        <v>6</v>
      </c>
      <c r="L107" s="22">
        <v>5</v>
      </c>
      <c r="M107" s="22">
        <v>7</v>
      </c>
      <c r="N107" s="22">
        <v>14</v>
      </c>
      <c r="O107" s="78"/>
      <c r="P107" s="25">
        <f t="shared" si="7"/>
        <v>36</v>
      </c>
    </row>
    <row r="108" spans="1:16" s="12" customFormat="1" x14ac:dyDescent="0.25">
      <c r="A108" s="166" t="s">
        <v>407</v>
      </c>
      <c r="B108" s="167" t="s">
        <v>408</v>
      </c>
      <c r="C108" s="22">
        <v>5</v>
      </c>
      <c r="D108" s="22">
        <v>5</v>
      </c>
      <c r="E108" s="22"/>
      <c r="F108" s="22">
        <v>4</v>
      </c>
      <c r="G108" s="22">
        <v>4</v>
      </c>
      <c r="H108" s="22">
        <v>5</v>
      </c>
      <c r="I108" s="22"/>
      <c r="J108" s="22">
        <v>8</v>
      </c>
      <c r="K108" s="22">
        <v>8</v>
      </c>
      <c r="L108" s="22">
        <v>7</v>
      </c>
      <c r="M108" s="22"/>
      <c r="N108" s="22">
        <v>12</v>
      </c>
      <c r="O108" s="78"/>
      <c r="P108" s="25">
        <f t="shared" si="7"/>
        <v>58</v>
      </c>
    </row>
    <row r="109" spans="1:16" s="12" customFormat="1" x14ac:dyDescent="0.25">
      <c r="A109" s="166" t="s">
        <v>411</v>
      </c>
      <c r="B109" s="167" t="s">
        <v>412</v>
      </c>
      <c r="C109" s="77">
        <v>5</v>
      </c>
      <c r="D109" s="22"/>
      <c r="E109" s="22">
        <v>3</v>
      </c>
      <c r="F109" s="22">
        <v>4</v>
      </c>
      <c r="G109" s="22">
        <v>4</v>
      </c>
      <c r="H109" s="22"/>
      <c r="I109" s="22"/>
      <c r="J109" s="22">
        <v>5</v>
      </c>
      <c r="K109" s="22"/>
      <c r="L109" s="22">
        <v>7</v>
      </c>
      <c r="M109" s="22"/>
      <c r="N109" s="22">
        <v>9</v>
      </c>
      <c r="O109" s="78"/>
      <c r="P109" s="25">
        <f t="shared" si="7"/>
        <v>37</v>
      </c>
    </row>
    <row r="110" spans="1:16" s="12" customFormat="1" x14ac:dyDescent="0.25">
      <c r="A110" s="166" t="s">
        <v>413</v>
      </c>
      <c r="B110" s="167" t="s">
        <v>414</v>
      </c>
      <c r="C110" s="22">
        <v>4</v>
      </c>
      <c r="D110" s="22"/>
      <c r="E110" s="77">
        <v>5</v>
      </c>
      <c r="F110" s="22"/>
      <c r="G110" s="22"/>
      <c r="H110" s="22">
        <v>5</v>
      </c>
      <c r="I110" s="22">
        <v>5</v>
      </c>
      <c r="J110" s="22">
        <v>6</v>
      </c>
      <c r="K110" s="22"/>
      <c r="L110" s="22"/>
      <c r="M110" s="22">
        <v>8</v>
      </c>
      <c r="N110" s="22">
        <v>13</v>
      </c>
      <c r="O110" s="78"/>
      <c r="P110" s="25">
        <f t="shared" si="7"/>
        <v>46</v>
      </c>
    </row>
    <row r="111" spans="1:16" s="12" customFormat="1" x14ac:dyDescent="0.25">
      <c r="A111" s="166" t="s">
        <v>423</v>
      </c>
      <c r="B111" s="167" t="s">
        <v>424</v>
      </c>
      <c r="C111" s="22">
        <v>5</v>
      </c>
      <c r="D111" s="22">
        <v>4</v>
      </c>
      <c r="E111" s="77">
        <v>4</v>
      </c>
      <c r="F111" s="22">
        <v>5</v>
      </c>
      <c r="G111" s="22"/>
      <c r="H111" s="22"/>
      <c r="I111" s="22">
        <v>4</v>
      </c>
      <c r="J111" s="22">
        <v>7</v>
      </c>
      <c r="K111" s="22">
        <v>5</v>
      </c>
      <c r="L111" s="22">
        <v>7</v>
      </c>
      <c r="M111" s="22"/>
      <c r="N111" s="22">
        <v>12</v>
      </c>
      <c r="O111" s="78"/>
      <c r="P111" s="25">
        <f t="shared" si="7"/>
        <v>53</v>
      </c>
    </row>
    <row r="112" spans="1:16" s="12" customFormat="1" x14ac:dyDescent="0.25">
      <c r="A112" s="166" t="s">
        <v>425</v>
      </c>
      <c r="B112" s="167" t="s">
        <v>426</v>
      </c>
      <c r="C112" s="77">
        <v>5</v>
      </c>
      <c r="D112" s="22">
        <v>5</v>
      </c>
      <c r="E112" s="22">
        <v>4</v>
      </c>
      <c r="F112" s="22"/>
      <c r="G112" s="22">
        <v>4</v>
      </c>
      <c r="H112" s="22">
        <v>3</v>
      </c>
      <c r="I112" s="22"/>
      <c r="J112" s="22"/>
      <c r="K112" s="22">
        <v>6</v>
      </c>
      <c r="L112" s="22"/>
      <c r="M112" s="22">
        <v>7</v>
      </c>
      <c r="N112" s="22">
        <v>11</v>
      </c>
      <c r="O112" s="78"/>
      <c r="P112" s="25">
        <f t="shared" si="7"/>
        <v>45</v>
      </c>
    </row>
    <row r="113" spans="1:16" s="12" customFormat="1" x14ac:dyDescent="0.25">
      <c r="A113" s="166" t="s">
        <v>429</v>
      </c>
      <c r="B113" s="167" t="s">
        <v>430</v>
      </c>
      <c r="C113" s="22">
        <v>5</v>
      </c>
      <c r="D113" s="22">
        <v>3</v>
      </c>
      <c r="E113" s="22">
        <v>2</v>
      </c>
      <c r="F113" s="22">
        <v>1</v>
      </c>
      <c r="G113" s="22">
        <v>5</v>
      </c>
      <c r="H113" s="22">
        <v>3</v>
      </c>
      <c r="I113" s="22"/>
      <c r="J113" s="22">
        <v>7</v>
      </c>
      <c r="K113" s="22">
        <v>8</v>
      </c>
      <c r="L113" s="22">
        <v>8</v>
      </c>
      <c r="M113" s="22"/>
      <c r="N113" s="22">
        <v>13</v>
      </c>
      <c r="O113" s="78"/>
      <c r="P113" s="25">
        <f t="shared" si="7"/>
        <v>55</v>
      </c>
    </row>
    <row r="114" spans="1:16" s="12" customFormat="1" x14ac:dyDescent="0.25">
      <c r="A114" s="166" t="s">
        <v>431</v>
      </c>
      <c r="B114" s="167" t="s">
        <v>432</v>
      </c>
      <c r="C114" s="77">
        <v>3</v>
      </c>
      <c r="D114" s="22"/>
      <c r="E114" s="22"/>
      <c r="F114" s="22"/>
      <c r="G114" s="22">
        <v>1</v>
      </c>
      <c r="H114" s="22"/>
      <c r="I114" s="22"/>
      <c r="J114" s="22"/>
      <c r="K114" s="22"/>
      <c r="L114" s="22">
        <v>9</v>
      </c>
      <c r="M114" s="22">
        <v>10</v>
      </c>
      <c r="N114" s="22">
        <v>13</v>
      </c>
      <c r="O114" s="78"/>
      <c r="P114" s="25">
        <f t="shared" si="7"/>
        <v>36</v>
      </c>
    </row>
    <row r="115" spans="1:16" s="12" customFormat="1" x14ac:dyDescent="0.25">
      <c r="A115" s="166" t="s">
        <v>433</v>
      </c>
      <c r="B115" s="167" t="s">
        <v>434</v>
      </c>
      <c r="C115" s="22">
        <v>5</v>
      </c>
      <c r="D115" s="22">
        <v>5</v>
      </c>
      <c r="E115" s="22"/>
      <c r="F115" s="22">
        <v>4</v>
      </c>
      <c r="G115" s="22">
        <v>4</v>
      </c>
      <c r="H115" s="22">
        <v>5</v>
      </c>
      <c r="I115" s="22"/>
      <c r="J115" s="22"/>
      <c r="K115" s="22"/>
      <c r="L115" s="22"/>
      <c r="M115" s="22"/>
      <c r="N115" s="22"/>
      <c r="O115" s="78"/>
      <c r="P115" s="25">
        <f t="shared" ref="P115" si="8">SUM(C115:N115)</f>
        <v>23</v>
      </c>
    </row>
    <row r="116" spans="1:16" s="12" customFormat="1" x14ac:dyDescent="0.25">
      <c r="A116" s="166" t="s">
        <v>435</v>
      </c>
      <c r="B116" s="167" t="s">
        <v>436</v>
      </c>
      <c r="C116" s="77">
        <v>5</v>
      </c>
      <c r="D116" s="22"/>
      <c r="E116" s="22">
        <v>3</v>
      </c>
      <c r="F116" s="22">
        <v>4</v>
      </c>
      <c r="G116" s="22">
        <v>4</v>
      </c>
      <c r="H116" s="22"/>
      <c r="I116" s="22"/>
      <c r="J116" s="22">
        <v>8</v>
      </c>
      <c r="K116" s="22"/>
      <c r="L116" s="22">
        <v>8</v>
      </c>
      <c r="M116" s="22">
        <v>9</v>
      </c>
      <c r="N116" s="22">
        <v>12</v>
      </c>
      <c r="O116" s="78"/>
      <c r="P116" s="25">
        <f>SUM(C116:O116)</f>
        <v>53</v>
      </c>
    </row>
    <row r="117" spans="1:16" s="12" customFormat="1" x14ac:dyDescent="0.25">
      <c r="A117" s="166" t="s">
        <v>437</v>
      </c>
      <c r="B117" s="167" t="s">
        <v>438</v>
      </c>
      <c r="C117" s="22">
        <v>5</v>
      </c>
      <c r="D117" s="22"/>
      <c r="E117" s="77">
        <v>5</v>
      </c>
      <c r="F117" s="22"/>
      <c r="G117" s="22"/>
      <c r="H117" s="22"/>
      <c r="I117" s="22"/>
      <c r="J117" s="22"/>
      <c r="K117" s="22">
        <v>9</v>
      </c>
      <c r="L117" s="22">
        <v>8</v>
      </c>
      <c r="M117" s="22">
        <v>8</v>
      </c>
      <c r="N117" s="22">
        <v>12</v>
      </c>
      <c r="O117" s="78"/>
      <c r="P117" s="25">
        <f>SUM(C117:O117)</f>
        <v>47</v>
      </c>
    </row>
    <row r="118" spans="1:16" s="12" customFormat="1" x14ac:dyDescent="0.25">
      <c r="A118" s="166" t="s">
        <v>439</v>
      </c>
      <c r="B118" s="167" t="s">
        <v>440</v>
      </c>
      <c r="C118" s="77">
        <v>5</v>
      </c>
      <c r="D118" s="22">
        <v>5</v>
      </c>
      <c r="E118" s="22">
        <v>4</v>
      </c>
      <c r="F118" s="22"/>
      <c r="G118" s="22">
        <v>4</v>
      </c>
      <c r="H118" s="22">
        <v>5</v>
      </c>
      <c r="I118" s="22"/>
      <c r="J118" s="22">
        <v>7</v>
      </c>
      <c r="K118" s="22"/>
      <c r="L118" s="22">
        <v>5</v>
      </c>
      <c r="M118" s="22">
        <v>5</v>
      </c>
      <c r="N118" s="22">
        <v>12</v>
      </c>
      <c r="O118" s="78"/>
      <c r="P118" s="25">
        <f>SUM(C118:O118)</f>
        <v>52</v>
      </c>
    </row>
    <row r="119" spans="1:16" s="12" customFormat="1" ht="15.75" x14ac:dyDescent="0.25">
      <c r="A119" s="188" t="s">
        <v>47</v>
      </c>
      <c r="B119" s="189"/>
      <c r="C119" s="85">
        <f t="shared" ref="C119:N119" si="9">COUNTA(C15:C118)</f>
        <v>100</v>
      </c>
      <c r="D119" s="50">
        <f t="shared" si="9"/>
        <v>61</v>
      </c>
      <c r="E119" s="50">
        <f t="shared" si="9"/>
        <v>69</v>
      </c>
      <c r="F119" s="50">
        <f t="shared" si="9"/>
        <v>57</v>
      </c>
      <c r="G119" s="50">
        <f t="shared" si="9"/>
        <v>90</v>
      </c>
      <c r="H119" s="50">
        <f t="shared" si="9"/>
        <v>52</v>
      </c>
      <c r="I119" s="50">
        <f t="shared" si="9"/>
        <v>23</v>
      </c>
      <c r="J119" s="50">
        <f t="shared" si="9"/>
        <v>62</v>
      </c>
      <c r="K119" s="50">
        <f t="shared" si="9"/>
        <v>61</v>
      </c>
      <c r="L119" s="50">
        <f t="shared" si="9"/>
        <v>85</v>
      </c>
      <c r="M119" s="50">
        <f t="shared" si="9"/>
        <v>53</v>
      </c>
      <c r="N119" s="50">
        <f t="shared" si="9"/>
        <v>97</v>
      </c>
      <c r="O119" s="26">
        <f>COUNT(O15:O118)</f>
        <v>0</v>
      </c>
      <c r="P119" s="25"/>
    </row>
    <row r="120" spans="1:16" s="12" customFormat="1" ht="15.75" x14ac:dyDescent="0.25">
      <c r="A120" s="180" t="s">
        <v>4</v>
      </c>
      <c r="B120" s="181"/>
      <c r="C120" s="55">
        <f t="shared" ref="C120:O120" si="10">COUNTIF(C15:C118,"&gt;"&amp;C14)</f>
        <v>81</v>
      </c>
      <c r="D120" s="48">
        <f t="shared" si="10"/>
        <v>46</v>
      </c>
      <c r="E120" s="48">
        <f t="shared" si="10"/>
        <v>38</v>
      </c>
      <c r="F120" s="48">
        <f t="shared" si="10"/>
        <v>39</v>
      </c>
      <c r="G120" s="48">
        <f t="shared" si="10"/>
        <v>71</v>
      </c>
      <c r="H120" s="48">
        <f t="shared" si="10"/>
        <v>15</v>
      </c>
      <c r="I120" s="48">
        <f t="shared" si="10"/>
        <v>21</v>
      </c>
      <c r="J120" s="48">
        <f t="shared" si="10"/>
        <v>41</v>
      </c>
      <c r="K120" s="48">
        <f t="shared" si="10"/>
        <v>25</v>
      </c>
      <c r="L120" s="48">
        <f t="shared" si="10"/>
        <v>65</v>
      </c>
      <c r="M120" s="48">
        <f t="shared" si="10"/>
        <v>43</v>
      </c>
      <c r="N120" s="48">
        <f t="shared" si="10"/>
        <v>91</v>
      </c>
      <c r="O120" s="26">
        <f t="shared" si="10"/>
        <v>0</v>
      </c>
      <c r="P120" s="25"/>
    </row>
    <row r="121" spans="1:16" s="12" customFormat="1" ht="15.75" x14ac:dyDescent="0.25">
      <c r="A121" s="180" t="s">
        <v>52</v>
      </c>
      <c r="B121" s="181"/>
      <c r="C121" s="55">
        <f t="shared" ref="C121:N121" si="11">ROUND(C120*100/C119,0)</f>
        <v>81</v>
      </c>
      <c r="D121" s="55">
        <f t="shared" si="11"/>
        <v>75</v>
      </c>
      <c r="E121" s="48">
        <f t="shared" si="11"/>
        <v>55</v>
      </c>
      <c r="F121" s="48">
        <f t="shared" si="11"/>
        <v>68</v>
      </c>
      <c r="G121" s="48">
        <f t="shared" si="11"/>
        <v>79</v>
      </c>
      <c r="H121" s="48">
        <f t="shared" si="11"/>
        <v>29</v>
      </c>
      <c r="I121" s="48">
        <f t="shared" si="11"/>
        <v>91</v>
      </c>
      <c r="J121" s="48">
        <f t="shared" si="11"/>
        <v>66</v>
      </c>
      <c r="K121" s="48">
        <f t="shared" si="11"/>
        <v>41</v>
      </c>
      <c r="L121" s="48">
        <f t="shared" si="11"/>
        <v>76</v>
      </c>
      <c r="M121" s="48">
        <f t="shared" si="11"/>
        <v>81</v>
      </c>
      <c r="N121" s="48">
        <f t="shared" si="11"/>
        <v>94</v>
      </c>
      <c r="O121" s="26" t="e">
        <f>ROUND(O120*100/O119,0)</f>
        <v>#DIV/0!</v>
      </c>
      <c r="P121" s="25"/>
    </row>
    <row r="122" spans="1:16" s="12" customFormat="1" x14ac:dyDescent="0.25">
      <c r="A122" s="184" t="s">
        <v>14</v>
      </c>
      <c r="B122" s="185"/>
      <c r="C122" s="55" t="str">
        <f>IF(C121&gt;=80,"3",IF(C121&gt;=70,"2",IF(C121&gt;=60,"1","-")))</f>
        <v>3</v>
      </c>
      <c r="D122" s="48" t="str">
        <f t="shared" ref="D122:O122" si="12">IF(D121&gt;=80,"3",IF(D121&gt;=70,"2",IF(D121&gt;=60,"1","-")))</f>
        <v>2</v>
      </c>
      <c r="E122" s="48" t="str">
        <f t="shared" si="12"/>
        <v>-</v>
      </c>
      <c r="F122" s="48" t="str">
        <f t="shared" si="12"/>
        <v>1</v>
      </c>
      <c r="G122" s="48" t="str">
        <f t="shared" si="12"/>
        <v>2</v>
      </c>
      <c r="H122" s="48" t="str">
        <f t="shared" si="12"/>
        <v>-</v>
      </c>
      <c r="I122" s="48" t="str">
        <f t="shared" si="12"/>
        <v>3</v>
      </c>
      <c r="J122" s="48" t="str">
        <f t="shared" si="12"/>
        <v>1</v>
      </c>
      <c r="K122" s="48" t="str">
        <f t="shared" si="12"/>
        <v>-</v>
      </c>
      <c r="L122" s="48" t="str">
        <f t="shared" si="12"/>
        <v>2</v>
      </c>
      <c r="M122" s="48" t="str">
        <f t="shared" si="12"/>
        <v>3</v>
      </c>
      <c r="N122" s="48" t="str">
        <f t="shared" si="12"/>
        <v>3</v>
      </c>
      <c r="O122" s="26" t="e">
        <f t="shared" si="12"/>
        <v>#DIV/0!</v>
      </c>
      <c r="P122" s="25"/>
    </row>
    <row r="123" spans="1:16" s="12" customFormat="1" x14ac:dyDescent="0.25">
      <c r="B123" s="8"/>
      <c r="C123" s="9"/>
      <c r="D123" s="9"/>
      <c r="E123" s="10"/>
      <c r="F123" s="11"/>
      <c r="G123" s="11"/>
      <c r="H123" s="11"/>
      <c r="I123" s="11"/>
      <c r="J123" s="11"/>
      <c r="K123" s="11"/>
      <c r="L123" s="11"/>
      <c r="M123" s="11"/>
      <c r="N123" s="11"/>
      <c r="P123" s="9"/>
    </row>
    <row r="124" spans="1:16" s="12" customFormat="1" ht="18.75" x14ac:dyDescent="0.3">
      <c r="B124" s="8"/>
      <c r="C124" s="9"/>
      <c r="D124" s="9"/>
      <c r="E124" s="10"/>
      <c r="F124" s="186"/>
      <c r="G124" s="187"/>
      <c r="H124" s="208" t="s">
        <v>15</v>
      </c>
      <c r="I124" s="209"/>
      <c r="J124" s="208" t="s">
        <v>18</v>
      </c>
      <c r="K124" s="209"/>
      <c r="L124" s="14"/>
      <c r="M124" s="14"/>
      <c r="N124" s="15"/>
      <c r="P124" s="9"/>
    </row>
    <row r="125" spans="1:16" s="12" customFormat="1" ht="15.75" x14ac:dyDescent="0.25">
      <c r="B125" s="8"/>
      <c r="C125" s="16"/>
      <c r="D125" s="17"/>
      <c r="E125" s="11"/>
      <c r="F125" s="206" t="s">
        <v>16</v>
      </c>
      <c r="G125" s="207"/>
      <c r="H125" s="18" t="s">
        <v>35</v>
      </c>
      <c r="I125" s="18" t="s">
        <v>14</v>
      </c>
      <c r="J125" s="18" t="s">
        <v>35</v>
      </c>
      <c r="K125" s="18" t="s">
        <v>14</v>
      </c>
      <c r="L125" s="19"/>
      <c r="M125" s="19"/>
      <c r="N125" s="16"/>
      <c r="P125" s="9"/>
    </row>
    <row r="126" spans="1:16" s="12" customFormat="1" x14ac:dyDescent="0.25">
      <c r="B126" s="8"/>
      <c r="C126" s="16"/>
      <c r="D126" s="16"/>
      <c r="E126" s="11"/>
      <c r="F126" s="206" t="s">
        <v>31</v>
      </c>
      <c r="G126" s="207"/>
      <c r="H126" s="21">
        <f>AVERAGE(C121,H121,M121)</f>
        <v>63.666666666666664</v>
      </c>
      <c r="I126" s="48" t="str">
        <f>IF(H126&gt;=80,"3",IF(H126&gt;=70,"2",IF(H126&gt;=60,"1",IF(H126&lt;59,"-"))))</f>
        <v>1</v>
      </c>
      <c r="J126" s="48" t="e">
        <f>(H126*0.3)+($O$121*0.7)</f>
        <v>#DIV/0!</v>
      </c>
      <c r="K126" s="48" t="e">
        <f>IF(J126&gt;=80,"3",IF(J126&gt;=70,"2",IF(J126&gt;=60,"1",IF(J126&lt;59,"-"))))</f>
        <v>#DIV/0!</v>
      </c>
      <c r="L126" s="20"/>
      <c r="M126" s="20"/>
      <c r="N126" s="16"/>
      <c r="P126" s="9"/>
    </row>
    <row r="127" spans="1:16" s="12" customFormat="1" x14ac:dyDescent="0.25">
      <c r="B127" s="8"/>
      <c r="C127" s="9"/>
      <c r="D127" s="9"/>
      <c r="E127" s="10"/>
      <c r="F127" s="206" t="s">
        <v>32</v>
      </c>
      <c r="G127" s="207"/>
      <c r="H127" s="21">
        <f>AVERAGE(D121,I121,N121)</f>
        <v>86.666666666666671</v>
      </c>
      <c r="I127" s="48" t="str">
        <f t="shared" ref="I127:I130" si="13">IF(H127&gt;=80,"3",IF(H127&gt;=70,"2",IF(H127&gt;=60,"1",IF(H127&lt;59,"-"))))</f>
        <v>3</v>
      </c>
      <c r="J127" s="48" t="e">
        <f t="shared" ref="J127:J130" si="14">(H127*0.3)+($O$121*0.7)</f>
        <v>#DIV/0!</v>
      </c>
      <c r="K127" s="48" t="e">
        <f>IF(J127&gt;=80,"3",IF(J127&gt;=70,"2",IF(J127&gt;=60,"1",IF(J127&lt;59,"-"))))</f>
        <v>#DIV/0!</v>
      </c>
      <c r="L127" s="20"/>
      <c r="M127" s="20"/>
      <c r="N127" s="16"/>
      <c r="P127" s="9"/>
    </row>
    <row r="128" spans="1:16" s="12" customFormat="1" x14ac:dyDescent="0.25">
      <c r="B128" s="8"/>
      <c r="C128" s="9"/>
      <c r="D128" s="9"/>
      <c r="E128" s="10"/>
      <c r="F128" s="206" t="s">
        <v>33</v>
      </c>
      <c r="G128" s="207"/>
      <c r="H128" s="21">
        <f>AVERAGE(E121,J121)</f>
        <v>60.5</v>
      </c>
      <c r="I128" s="48" t="str">
        <f t="shared" si="13"/>
        <v>1</v>
      </c>
      <c r="J128" s="48" t="e">
        <f t="shared" si="14"/>
        <v>#DIV/0!</v>
      </c>
      <c r="K128" s="48" t="e">
        <f>IF(J128&gt;=80,"3",IF(J128&gt;=70,"2",IF(J128&gt;=60,"1",IF(J128&lt;59,"-"))))</f>
        <v>#DIV/0!</v>
      </c>
      <c r="L128" s="20"/>
      <c r="M128" s="20"/>
      <c r="N128" s="16"/>
      <c r="P128" s="9"/>
    </row>
    <row r="129" spans="1:16" s="12" customFormat="1" x14ac:dyDescent="0.25">
      <c r="B129" s="8"/>
      <c r="C129" s="9"/>
      <c r="D129" s="9"/>
      <c r="E129" s="10"/>
      <c r="F129" s="206" t="s">
        <v>34</v>
      </c>
      <c r="G129" s="207"/>
      <c r="H129" s="21">
        <f>AVERAGE(F121,K121)</f>
        <v>54.5</v>
      </c>
      <c r="I129" s="48" t="str">
        <f t="shared" si="13"/>
        <v>-</v>
      </c>
      <c r="J129" s="48" t="e">
        <f t="shared" si="14"/>
        <v>#DIV/0!</v>
      </c>
      <c r="K129" s="48" t="e">
        <f>IF(J129&gt;=80,"3",IF(J129&gt;=70,"2",IF(J129&gt;=60,"1",IF(J129&lt;59,"-"))))</f>
        <v>#DIV/0!</v>
      </c>
      <c r="L129" s="20"/>
      <c r="M129" s="20"/>
      <c r="N129" s="16"/>
      <c r="P129" s="9"/>
    </row>
    <row r="130" spans="1:16" s="12" customFormat="1" x14ac:dyDescent="0.25">
      <c r="B130" s="8"/>
      <c r="C130" s="9"/>
      <c r="D130" s="9"/>
      <c r="E130" s="10"/>
      <c r="F130" s="206" t="s">
        <v>59</v>
      </c>
      <c r="G130" s="207"/>
      <c r="H130" s="21">
        <f>AVERAGE(G121,L121)</f>
        <v>77.5</v>
      </c>
      <c r="I130" s="48" t="str">
        <f t="shared" si="13"/>
        <v>2</v>
      </c>
      <c r="J130" s="48" t="e">
        <f t="shared" si="14"/>
        <v>#DIV/0!</v>
      </c>
      <c r="K130" s="48" t="e">
        <f>IF(J130&gt;=80,"3",IF(J130&gt;=70,"2",IF(J130&gt;=60,"1",IF(J130&lt;59,"-"))))</f>
        <v>#DIV/0!</v>
      </c>
      <c r="L130" s="20"/>
      <c r="M130" s="20"/>
      <c r="N130" s="16"/>
      <c r="P130" s="9"/>
    </row>
    <row r="131" spans="1:16" s="12" customFormat="1" x14ac:dyDescent="0.25"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P131" s="9"/>
    </row>
    <row r="132" spans="1:16" x14ac:dyDescent="0.25">
      <c r="A132" s="38"/>
    </row>
    <row r="133" spans="1:16" x14ac:dyDescent="0.25">
      <c r="A133" s="38"/>
    </row>
    <row r="134" spans="1:16" x14ac:dyDescent="0.25">
      <c r="A134" s="38"/>
    </row>
    <row r="135" spans="1:16" x14ac:dyDescent="0.25">
      <c r="A135" s="38"/>
    </row>
    <row r="136" spans="1:16" x14ac:dyDescent="0.25">
      <c r="A136" s="38"/>
    </row>
    <row r="137" spans="1:16" x14ac:dyDescent="0.25">
      <c r="A137" s="38"/>
    </row>
    <row r="138" spans="1:16" x14ac:dyDescent="0.25">
      <c r="A138" s="38"/>
    </row>
  </sheetData>
  <mergeCells count="28">
    <mergeCell ref="J124:K124"/>
    <mergeCell ref="C9:N9"/>
    <mergeCell ref="F127:G127"/>
    <mergeCell ref="F128:G128"/>
    <mergeCell ref="F129:G129"/>
    <mergeCell ref="F130:G130"/>
    <mergeCell ref="F124:G124"/>
    <mergeCell ref="H124:I124"/>
    <mergeCell ref="A119:B119"/>
    <mergeCell ref="A120:B120"/>
    <mergeCell ref="A121:B121"/>
    <mergeCell ref="A122:B122"/>
    <mergeCell ref="F125:G125"/>
    <mergeCell ref="F126:G126"/>
    <mergeCell ref="A13:B13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H6:L6"/>
    <mergeCell ref="M6:P6"/>
    <mergeCell ref="A12:B12"/>
    <mergeCell ref="B6:G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169" t="s">
        <v>443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</row>
    <row r="3" spans="1:13" x14ac:dyDescent="0.25">
      <c r="C3" s="86"/>
      <c r="D3" s="86" t="s">
        <v>15</v>
      </c>
      <c r="E3" s="86"/>
      <c r="F3" s="86" t="s">
        <v>18</v>
      </c>
      <c r="G3" s="86"/>
    </row>
    <row r="4" spans="1:13" x14ac:dyDescent="0.25">
      <c r="C4" s="87" t="s">
        <v>16</v>
      </c>
      <c r="D4" s="86" t="s">
        <v>17</v>
      </c>
      <c r="E4" s="86" t="s">
        <v>14</v>
      </c>
      <c r="F4" s="86" t="s">
        <v>17</v>
      </c>
      <c r="G4" s="86" t="s">
        <v>14</v>
      </c>
    </row>
    <row r="5" spans="1:13" x14ac:dyDescent="0.25">
      <c r="C5" s="87" t="s">
        <v>0</v>
      </c>
      <c r="D5" s="28">
        <f>'3.2.1'!H126</f>
        <v>63.666666666666664</v>
      </c>
      <c r="E5" s="28" t="str">
        <f>'3.2.1'!I126</f>
        <v>1</v>
      </c>
      <c r="F5" s="28" t="e">
        <f>'3.2.1'!J126</f>
        <v>#DIV/0!</v>
      </c>
      <c r="G5" s="28" t="e">
        <f>'3.2.1'!K126</f>
        <v>#DIV/0!</v>
      </c>
    </row>
    <row r="6" spans="1:13" x14ac:dyDescent="0.25">
      <c r="C6" s="87" t="s">
        <v>1</v>
      </c>
      <c r="D6" s="28">
        <f>'3.2.1'!H127</f>
        <v>86.666666666666671</v>
      </c>
      <c r="E6" s="28" t="str">
        <f>'3.2.1'!I127</f>
        <v>3</v>
      </c>
      <c r="F6" s="28" t="e">
        <f>'3.2.1'!J127</f>
        <v>#DIV/0!</v>
      </c>
      <c r="G6" s="28" t="e">
        <f>'3.2.1'!K127</f>
        <v>#DIV/0!</v>
      </c>
    </row>
    <row r="7" spans="1:13" x14ac:dyDescent="0.25">
      <c r="C7" s="87" t="s">
        <v>2</v>
      </c>
      <c r="D7" s="28">
        <f>'3.2.1'!H128</f>
        <v>60.5</v>
      </c>
      <c r="E7" s="28" t="str">
        <f>'3.2.1'!I128</f>
        <v>1</v>
      </c>
      <c r="F7" s="28" t="e">
        <f>'3.2.1'!J128</f>
        <v>#DIV/0!</v>
      </c>
      <c r="G7" s="28" t="e">
        <f>'3.2.1'!K128</f>
        <v>#DIV/0!</v>
      </c>
    </row>
    <row r="8" spans="1:13" x14ac:dyDescent="0.25">
      <c r="C8" s="87" t="s">
        <v>3</v>
      </c>
      <c r="D8" s="28">
        <f>'3.2.1'!H129</f>
        <v>54.5</v>
      </c>
      <c r="E8" s="28" t="str">
        <f>'3.2.1'!I129</f>
        <v>-</v>
      </c>
      <c r="F8" s="28" t="e">
        <f>'3.2.1'!J129</f>
        <v>#DIV/0!</v>
      </c>
      <c r="G8" s="28" t="e">
        <f>'3.2.1'!K129</f>
        <v>#DIV/0!</v>
      </c>
    </row>
    <row r="9" spans="1:13" x14ac:dyDescent="0.25">
      <c r="C9" s="87" t="s">
        <v>58</v>
      </c>
      <c r="D9" s="28">
        <f>'3.2.1'!H130</f>
        <v>77.5</v>
      </c>
      <c r="E9" s="28" t="str">
        <f>'3.2.1'!I130</f>
        <v>2</v>
      </c>
      <c r="F9" s="28" t="e">
        <f>'3.2.1'!J130</f>
        <v>#DIV/0!</v>
      </c>
      <c r="G9" s="28" t="e">
        <f>'3.2.1'!K130</f>
        <v>#DIV/0!</v>
      </c>
    </row>
    <row r="13" spans="1:13" x14ac:dyDescent="0.25">
      <c r="B13" s="88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48</v>
      </c>
      <c r="I13" s="76" t="s">
        <v>49</v>
      </c>
      <c r="J13" s="76" t="s">
        <v>50</v>
      </c>
      <c r="K13" s="76" t="s">
        <v>51</v>
      </c>
      <c r="L13" s="76" t="s">
        <v>81</v>
      </c>
      <c r="M13" s="76" t="s">
        <v>82</v>
      </c>
    </row>
    <row r="14" spans="1:13" x14ac:dyDescent="0.25">
      <c r="B14" s="76" t="s">
        <v>8</v>
      </c>
      <c r="C14" s="21">
        <v>3</v>
      </c>
      <c r="D14" s="21">
        <v>2</v>
      </c>
      <c r="E14" s="21"/>
      <c r="F14" s="21"/>
      <c r="G14" s="21">
        <v>2</v>
      </c>
      <c r="H14" s="27"/>
      <c r="I14" s="27">
        <v>3</v>
      </c>
      <c r="J14" s="27">
        <v>3</v>
      </c>
      <c r="K14" s="27">
        <v>3</v>
      </c>
      <c r="L14" s="27">
        <v>1</v>
      </c>
      <c r="M14" s="27">
        <v>1</v>
      </c>
    </row>
    <row r="15" spans="1:13" x14ac:dyDescent="0.25">
      <c r="B15" s="76" t="s">
        <v>9</v>
      </c>
      <c r="C15" s="21">
        <v>3</v>
      </c>
      <c r="D15" s="21">
        <v>2</v>
      </c>
      <c r="E15" s="21"/>
      <c r="F15" s="21">
        <v>3</v>
      </c>
      <c r="G15" s="21">
        <v>2</v>
      </c>
      <c r="H15" s="27"/>
      <c r="I15" s="27">
        <v>2</v>
      </c>
      <c r="J15" s="27">
        <v>3</v>
      </c>
      <c r="K15" s="27">
        <v>3</v>
      </c>
      <c r="L15" s="27">
        <v>1</v>
      </c>
      <c r="M15" s="27">
        <v>1</v>
      </c>
    </row>
    <row r="16" spans="1:13" x14ac:dyDescent="0.25">
      <c r="B16" s="76" t="s">
        <v>10</v>
      </c>
      <c r="C16" s="21">
        <v>3</v>
      </c>
      <c r="D16" s="21">
        <v>3</v>
      </c>
      <c r="E16" s="21">
        <v>1</v>
      </c>
      <c r="F16" s="21">
        <v>2</v>
      </c>
      <c r="G16" s="21">
        <v>1</v>
      </c>
      <c r="H16" s="27"/>
      <c r="I16" s="27">
        <v>2</v>
      </c>
      <c r="J16" s="27">
        <v>3</v>
      </c>
      <c r="K16" s="27">
        <v>3</v>
      </c>
      <c r="L16" s="27">
        <v>1</v>
      </c>
      <c r="M16" s="27">
        <v>1</v>
      </c>
    </row>
    <row r="17" spans="1:13" x14ac:dyDescent="0.25">
      <c r="B17" s="76" t="s">
        <v>11</v>
      </c>
      <c r="C17" s="21">
        <v>3</v>
      </c>
      <c r="D17" s="21">
        <v>3</v>
      </c>
      <c r="E17" s="21"/>
      <c r="F17" s="21">
        <v>1</v>
      </c>
      <c r="G17" s="21">
        <v>1</v>
      </c>
      <c r="H17" s="27"/>
      <c r="I17" s="27">
        <v>1</v>
      </c>
      <c r="J17" s="27">
        <v>3</v>
      </c>
      <c r="K17" s="27">
        <v>3</v>
      </c>
      <c r="L17" s="27">
        <v>1</v>
      </c>
      <c r="M17" s="27">
        <v>1</v>
      </c>
    </row>
    <row r="18" spans="1:13" x14ac:dyDescent="0.25">
      <c r="B18" s="76" t="s">
        <v>57</v>
      </c>
      <c r="C18" s="21">
        <v>3</v>
      </c>
      <c r="D18" s="21">
        <v>3</v>
      </c>
      <c r="E18" s="21">
        <v>1</v>
      </c>
      <c r="F18" s="21">
        <v>1</v>
      </c>
      <c r="G18" s="21">
        <v>1</v>
      </c>
      <c r="H18" s="27">
        <v>1</v>
      </c>
      <c r="I18" s="27">
        <v>2</v>
      </c>
      <c r="J18" s="27">
        <v>2</v>
      </c>
      <c r="K18" s="27">
        <v>3</v>
      </c>
      <c r="L18" s="27">
        <v>1</v>
      </c>
      <c r="M18" s="27">
        <v>1</v>
      </c>
    </row>
    <row r="19" spans="1:13" x14ac:dyDescent="0.25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3" x14ac:dyDescent="0.25">
      <c r="B20" s="37"/>
      <c r="C20" s="37"/>
      <c r="D20" s="37"/>
      <c r="E20" s="37"/>
      <c r="F20" s="37"/>
      <c r="G20" s="37"/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A22" s="213" t="s">
        <v>29</v>
      </c>
      <c r="B22" s="213"/>
      <c r="C22" s="210" t="s">
        <v>6</v>
      </c>
      <c r="D22" s="210" t="s">
        <v>7</v>
      </c>
      <c r="E22" s="210" t="s">
        <v>5</v>
      </c>
      <c r="F22" s="210" t="s">
        <v>12</v>
      </c>
      <c r="G22" s="210" t="s">
        <v>13</v>
      </c>
      <c r="H22" s="210" t="s">
        <v>48</v>
      </c>
      <c r="I22" s="210" t="s">
        <v>49</v>
      </c>
      <c r="J22" s="210" t="s">
        <v>50</v>
      </c>
      <c r="K22" s="210" t="s">
        <v>51</v>
      </c>
      <c r="L22" s="210" t="s">
        <v>81</v>
      </c>
      <c r="M22" s="210" t="s">
        <v>82</v>
      </c>
    </row>
    <row r="23" spans="1:13" x14ac:dyDescent="0.25">
      <c r="A23" s="212" t="s">
        <v>28</v>
      </c>
      <c r="B23" s="212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x14ac:dyDescent="0.25">
      <c r="A24" s="48" t="s">
        <v>8</v>
      </c>
      <c r="B24" s="23" t="e">
        <f>F5</f>
        <v>#DIV/0!</v>
      </c>
      <c r="C24" s="143" t="e">
        <f>C14*$B$24/3</f>
        <v>#DIV/0!</v>
      </c>
      <c r="D24" s="143" t="e">
        <f>D14*$B$24/3</f>
        <v>#DIV/0!</v>
      </c>
      <c r="E24" s="143" t="e">
        <f t="shared" ref="E24:M24" si="0">E14*$B$24/3</f>
        <v>#DIV/0!</v>
      </c>
      <c r="F24" s="143" t="e">
        <f t="shared" si="0"/>
        <v>#DIV/0!</v>
      </c>
      <c r="G24" s="143" t="e">
        <f t="shared" si="0"/>
        <v>#DIV/0!</v>
      </c>
      <c r="H24" s="143" t="e">
        <f t="shared" si="0"/>
        <v>#DIV/0!</v>
      </c>
      <c r="I24" s="143" t="e">
        <f t="shared" si="0"/>
        <v>#DIV/0!</v>
      </c>
      <c r="J24" s="143" t="e">
        <f t="shared" si="0"/>
        <v>#DIV/0!</v>
      </c>
      <c r="K24" s="143" t="e">
        <f t="shared" si="0"/>
        <v>#DIV/0!</v>
      </c>
      <c r="L24" s="143" t="e">
        <f t="shared" si="0"/>
        <v>#DIV/0!</v>
      </c>
      <c r="M24" s="143" t="e">
        <f t="shared" si="0"/>
        <v>#DIV/0!</v>
      </c>
    </row>
    <row r="25" spans="1:13" x14ac:dyDescent="0.25">
      <c r="A25" s="48" t="s">
        <v>9</v>
      </c>
      <c r="B25" s="23" t="e">
        <f t="shared" ref="B25:B28" si="1">F6</f>
        <v>#DIV/0!</v>
      </c>
      <c r="C25" s="143" t="e">
        <f t="shared" ref="C25:M25" si="2">C15*$B$25/3</f>
        <v>#DIV/0!</v>
      </c>
      <c r="D25" s="143" t="e">
        <f t="shared" si="2"/>
        <v>#DIV/0!</v>
      </c>
      <c r="E25" s="143" t="e">
        <f t="shared" si="2"/>
        <v>#DIV/0!</v>
      </c>
      <c r="F25" s="143" t="e">
        <f t="shared" si="2"/>
        <v>#DIV/0!</v>
      </c>
      <c r="G25" s="143" t="e">
        <f t="shared" si="2"/>
        <v>#DIV/0!</v>
      </c>
      <c r="H25" s="143" t="e">
        <f t="shared" si="2"/>
        <v>#DIV/0!</v>
      </c>
      <c r="I25" s="143" t="e">
        <f t="shared" si="2"/>
        <v>#DIV/0!</v>
      </c>
      <c r="J25" s="143" t="e">
        <f t="shared" si="2"/>
        <v>#DIV/0!</v>
      </c>
      <c r="K25" s="143" t="e">
        <f t="shared" si="2"/>
        <v>#DIV/0!</v>
      </c>
      <c r="L25" s="143" t="e">
        <f t="shared" si="2"/>
        <v>#DIV/0!</v>
      </c>
      <c r="M25" s="143" t="e">
        <f t="shared" si="2"/>
        <v>#DIV/0!</v>
      </c>
    </row>
    <row r="26" spans="1:13" x14ac:dyDescent="0.25">
      <c r="A26" s="48" t="s">
        <v>10</v>
      </c>
      <c r="B26" s="23" t="e">
        <f t="shared" si="1"/>
        <v>#DIV/0!</v>
      </c>
      <c r="C26" s="143" t="e">
        <f t="shared" ref="C26:M26" si="3">C16*$B$26/3</f>
        <v>#DIV/0!</v>
      </c>
      <c r="D26" s="143" t="e">
        <f t="shared" si="3"/>
        <v>#DIV/0!</v>
      </c>
      <c r="E26" s="143" t="e">
        <f t="shared" si="3"/>
        <v>#DIV/0!</v>
      </c>
      <c r="F26" s="143" t="e">
        <f t="shared" si="3"/>
        <v>#DIV/0!</v>
      </c>
      <c r="G26" s="143" t="e">
        <f t="shared" si="3"/>
        <v>#DIV/0!</v>
      </c>
      <c r="H26" s="143" t="e">
        <f t="shared" si="3"/>
        <v>#DIV/0!</v>
      </c>
      <c r="I26" s="143" t="e">
        <f t="shared" si="3"/>
        <v>#DIV/0!</v>
      </c>
      <c r="J26" s="143" t="e">
        <f t="shared" si="3"/>
        <v>#DIV/0!</v>
      </c>
      <c r="K26" s="143" t="e">
        <f t="shared" si="3"/>
        <v>#DIV/0!</v>
      </c>
      <c r="L26" s="143" t="e">
        <f t="shared" si="3"/>
        <v>#DIV/0!</v>
      </c>
      <c r="M26" s="143" t="e">
        <f t="shared" si="3"/>
        <v>#DIV/0!</v>
      </c>
    </row>
    <row r="27" spans="1:13" x14ac:dyDescent="0.25">
      <c r="A27" s="48" t="s">
        <v>11</v>
      </c>
      <c r="B27" s="23" t="e">
        <f t="shared" si="1"/>
        <v>#DIV/0!</v>
      </c>
      <c r="C27" s="143" t="e">
        <f>C17*$B$27/3</f>
        <v>#DIV/0!</v>
      </c>
      <c r="D27" s="143" t="e">
        <f t="shared" ref="D27:M27" si="4">D17*$B$27/3</f>
        <v>#DIV/0!</v>
      </c>
      <c r="E27" s="143" t="e">
        <f t="shared" si="4"/>
        <v>#DIV/0!</v>
      </c>
      <c r="F27" s="143" t="e">
        <f t="shared" si="4"/>
        <v>#DIV/0!</v>
      </c>
      <c r="G27" s="143" t="e">
        <f t="shared" si="4"/>
        <v>#DIV/0!</v>
      </c>
      <c r="H27" s="143" t="e">
        <f t="shared" si="4"/>
        <v>#DIV/0!</v>
      </c>
      <c r="I27" s="143" t="e">
        <f t="shared" si="4"/>
        <v>#DIV/0!</v>
      </c>
      <c r="J27" s="143" t="e">
        <f t="shared" si="4"/>
        <v>#DIV/0!</v>
      </c>
      <c r="K27" s="143" t="e">
        <f t="shared" si="4"/>
        <v>#DIV/0!</v>
      </c>
      <c r="L27" s="143" t="e">
        <f t="shared" si="4"/>
        <v>#DIV/0!</v>
      </c>
      <c r="M27" s="143" t="e">
        <f t="shared" si="4"/>
        <v>#DIV/0!</v>
      </c>
    </row>
    <row r="28" spans="1:13" x14ac:dyDescent="0.25">
      <c r="A28" s="48" t="s">
        <v>57</v>
      </c>
      <c r="B28" s="23" t="e">
        <f t="shared" si="1"/>
        <v>#DIV/0!</v>
      </c>
      <c r="C28" s="143" t="e">
        <f>C18*$B$28/3</f>
        <v>#DIV/0!</v>
      </c>
      <c r="D28" s="143" t="e">
        <f>D18*$B$28/3</f>
        <v>#DIV/0!</v>
      </c>
      <c r="E28" s="143" t="e">
        <f t="shared" ref="E28:M28" si="5">E18*$B$28/3</f>
        <v>#DIV/0!</v>
      </c>
      <c r="F28" s="143" t="e">
        <f t="shared" si="5"/>
        <v>#DIV/0!</v>
      </c>
      <c r="G28" s="143" t="e">
        <f t="shared" si="5"/>
        <v>#DIV/0!</v>
      </c>
      <c r="H28" s="143" t="e">
        <f t="shared" si="5"/>
        <v>#DIV/0!</v>
      </c>
      <c r="I28" s="143" t="e">
        <f t="shared" si="5"/>
        <v>#DIV/0!</v>
      </c>
      <c r="J28" s="143" t="e">
        <f t="shared" si="5"/>
        <v>#DIV/0!</v>
      </c>
      <c r="K28" s="143" t="e">
        <f t="shared" si="5"/>
        <v>#DIV/0!</v>
      </c>
      <c r="L28" s="143" t="e">
        <f t="shared" si="5"/>
        <v>#DIV/0!</v>
      </c>
      <c r="M28" s="143" t="e">
        <f t="shared" si="5"/>
        <v>#DIV/0!</v>
      </c>
    </row>
    <row r="29" spans="1:13" x14ac:dyDescent="0.25">
      <c r="A29" s="48" t="s">
        <v>30</v>
      </c>
      <c r="B29" s="24"/>
      <c r="C29" s="142" t="e">
        <f>AVERAGE(C24:C28)</f>
        <v>#DIV/0!</v>
      </c>
      <c r="D29" s="142" t="e">
        <f t="shared" ref="D29:M29" si="6">AVERAGE(D24:D28)</f>
        <v>#DIV/0!</v>
      </c>
      <c r="E29" s="142" t="e">
        <f t="shared" si="6"/>
        <v>#DIV/0!</v>
      </c>
      <c r="F29" s="142" t="e">
        <f t="shared" si="6"/>
        <v>#DIV/0!</v>
      </c>
      <c r="G29" s="142" t="e">
        <f t="shared" si="6"/>
        <v>#DIV/0!</v>
      </c>
      <c r="H29" s="142" t="e">
        <f t="shared" si="6"/>
        <v>#DIV/0!</v>
      </c>
      <c r="I29" s="142" t="e">
        <f t="shared" si="6"/>
        <v>#DIV/0!</v>
      </c>
      <c r="J29" s="142" t="e">
        <f t="shared" si="6"/>
        <v>#DIV/0!</v>
      </c>
      <c r="K29" s="142" t="e">
        <f t="shared" si="6"/>
        <v>#DIV/0!</v>
      </c>
      <c r="L29" s="142" t="e">
        <f t="shared" si="6"/>
        <v>#DIV/0!</v>
      </c>
      <c r="M29" s="142" t="e">
        <f t="shared" si="6"/>
        <v>#DIV/0!</v>
      </c>
    </row>
    <row r="30" spans="1:13" x14ac:dyDescent="0.25">
      <c r="B30" s="37"/>
      <c r="C30" s="37"/>
      <c r="D30" s="37"/>
      <c r="E30" s="37"/>
      <c r="F30" s="37"/>
      <c r="G30" s="37"/>
    </row>
    <row r="31" spans="1:13" x14ac:dyDescent="0.25">
      <c r="D31" s="37"/>
      <c r="E31" s="4"/>
      <c r="F31" s="4"/>
      <c r="G31" s="4"/>
      <c r="H31" s="4"/>
      <c r="I31" s="4"/>
    </row>
    <row r="32" spans="1:13" x14ac:dyDescent="0.25">
      <c r="D32" s="37"/>
      <c r="E32" s="37"/>
      <c r="F32" s="37"/>
      <c r="G32" s="37"/>
    </row>
  </sheetData>
  <mergeCells count="13">
    <mergeCell ref="L22:L23"/>
    <mergeCell ref="M22:M23"/>
    <mergeCell ref="H22:H23"/>
    <mergeCell ref="I22:I23"/>
    <mergeCell ref="J22:J23"/>
    <mergeCell ref="K22:K23"/>
    <mergeCell ref="F22:F23"/>
    <mergeCell ref="G22:G23"/>
    <mergeCell ref="A23:B23"/>
    <mergeCell ref="A22:B22"/>
    <mergeCell ref="C22:C23"/>
    <mergeCell ref="D22:D23"/>
    <mergeCell ref="E22:E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A5" zoomScale="90" zoomScaleNormal="90" workbookViewId="0">
      <selection activeCell="A15" sqref="A15:B118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8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" customHeight="1" x14ac:dyDescent="0.3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3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" customHeight="1" x14ac:dyDescent="0.3">
      <c r="A4" s="202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5" customHeight="1" x14ac:dyDescent="0.3">
      <c r="A5" s="201"/>
      <c r="B5" s="201"/>
      <c r="C5" s="201"/>
      <c r="D5" s="201"/>
      <c r="E5" s="201"/>
      <c r="F5" s="201"/>
      <c r="G5" s="201"/>
      <c r="H5" s="97"/>
      <c r="I5" s="201" t="s">
        <v>46</v>
      </c>
      <c r="J5" s="201"/>
      <c r="K5" s="201"/>
      <c r="L5" s="201" t="s">
        <v>69</v>
      </c>
      <c r="M5" s="201"/>
      <c r="N5" s="201" t="s">
        <v>44</v>
      </c>
      <c r="O5" s="201"/>
      <c r="P5" s="97" t="s">
        <v>447</v>
      </c>
    </row>
    <row r="6" spans="1:16" ht="18.75" x14ac:dyDescent="0.3">
      <c r="A6" s="201" t="s">
        <v>55</v>
      </c>
      <c r="B6" s="201"/>
      <c r="C6" s="201" t="s">
        <v>66</v>
      </c>
      <c r="D6" s="214"/>
      <c r="E6" s="214"/>
      <c r="F6" s="214"/>
      <c r="G6" s="214"/>
      <c r="H6" s="201" t="s">
        <v>45</v>
      </c>
      <c r="I6" s="201"/>
      <c r="J6" s="201"/>
      <c r="K6" s="201"/>
      <c r="L6" s="201"/>
      <c r="M6" s="215" t="s">
        <v>68</v>
      </c>
      <c r="N6" s="216"/>
      <c r="O6" s="216"/>
      <c r="P6" s="216"/>
    </row>
    <row r="7" spans="1:16" x14ac:dyDescent="0.2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2"/>
      <c r="P7" s="99"/>
    </row>
    <row r="8" spans="1:16" ht="25.5" customHeight="1" x14ac:dyDescent="0.3">
      <c r="A8" s="100"/>
      <c r="B8" s="98"/>
      <c r="C8" s="101"/>
      <c r="D8" s="101" t="s">
        <v>448</v>
      </c>
      <c r="E8" s="101"/>
      <c r="F8" s="101"/>
      <c r="G8" s="101"/>
      <c r="H8" s="101"/>
      <c r="I8" s="102"/>
      <c r="J8" s="102"/>
      <c r="K8" s="102"/>
      <c r="L8" s="102"/>
      <c r="M8" s="102"/>
      <c r="N8" s="102"/>
      <c r="O8" s="103"/>
      <c r="P8" s="10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04"/>
      <c r="B10" s="104"/>
      <c r="C10" s="105" t="s">
        <v>37</v>
      </c>
      <c r="D10" s="105"/>
      <c r="E10" s="105"/>
      <c r="F10" s="105"/>
      <c r="G10" s="105"/>
      <c r="H10" s="105"/>
      <c r="I10" s="105"/>
      <c r="J10" s="105" t="s">
        <v>38</v>
      </c>
      <c r="K10" s="105"/>
      <c r="L10" s="105"/>
      <c r="M10" s="105"/>
      <c r="N10" s="106" t="s">
        <v>39</v>
      </c>
      <c r="O10" s="103"/>
      <c r="P10" s="102"/>
    </row>
    <row r="11" spans="1:16" s="12" customFormat="1" ht="15.75" x14ac:dyDescent="0.25">
      <c r="A11" s="53" t="s">
        <v>20</v>
      </c>
      <c r="B11" s="54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2" customFormat="1" ht="15.75" x14ac:dyDescent="0.25">
      <c r="A12" s="204" t="s">
        <v>62</v>
      </c>
      <c r="B12" s="205"/>
      <c r="C12" s="21" t="s">
        <v>1</v>
      </c>
      <c r="D12" s="21" t="s">
        <v>2</v>
      </c>
      <c r="E12" s="21" t="s">
        <v>0</v>
      </c>
      <c r="F12" s="21" t="s">
        <v>1</v>
      </c>
      <c r="G12" s="21" t="s">
        <v>2</v>
      </c>
      <c r="H12" s="21" t="s">
        <v>3</v>
      </c>
      <c r="I12" s="21" t="s">
        <v>0</v>
      </c>
      <c r="J12" s="21" t="s">
        <v>1</v>
      </c>
      <c r="K12" s="21" t="s">
        <v>2</v>
      </c>
      <c r="L12" s="21" t="s">
        <v>3</v>
      </c>
      <c r="M12" s="21" t="s">
        <v>3</v>
      </c>
      <c r="N12" s="21" t="s">
        <v>1</v>
      </c>
      <c r="O12" s="48" t="s">
        <v>19</v>
      </c>
      <c r="P12" s="48" t="s">
        <v>19</v>
      </c>
    </row>
    <row r="13" spans="1:16" s="12" customFormat="1" ht="15.75" x14ac:dyDescent="0.25">
      <c r="A13" s="199" t="s">
        <v>22</v>
      </c>
      <c r="B13" s="200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2" customFormat="1" ht="22.5" customHeight="1" x14ac:dyDescent="0.25">
      <c r="A14" s="83" t="s">
        <v>53</v>
      </c>
      <c r="B14" s="83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4">
        <f>O13*0.357142</f>
        <v>24.999940000000002</v>
      </c>
      <c r="P14" s="50"/>
    </row>
    <row r="15" spans="1:16" s="12" customFormat="1" x14ac:dyDescent="0.25">
      <c r="A15" s="166" t="s">
        <v>87</v>
      </c>
      <c r="B15" s="167" t="s">
        <v>88</v>
      </c>
      <c r="C15" s="22">
        <v>5</v>
      </c>
      <c r="D15" s="22">
        <v>5</v>
      </c>
      <c r="E15" s="22"/>
      <c r="F15" s="22">
        <v>4</v>
      </c>
      <c r="G15" s="22">
        <v>4</v>
      </c>
      <c r="H15" s="22">
        <v>2</v>
      </c>
      <c r="I15" s="22"/>
      <c r="J15" s="22">
        <v>8</v>
      </c>
      <c r="K15" s="22">
        <v>8</v>
      </c>
      <c r="L15" s="22">
        <v>7</v>
      </c>
      <c r="M15" s="22"/>
      <c r="N15" s="22">
        <v>12</v>
      </c>
      <c r="O15" s="78"/>
      <c r="P15" s="25">
        <f t="shared" ref="P15:P21" si="1">SUM(C15:O15)</f>
        <v>55</v>
      </c>
    </row>
    <row r="16" spans="1:16" s="12" customFormat="1" x14ac:dyDescent="0.25">
      <c r="A16" s="166" t="s">
        <v>89</v>
      </c>
      <c r="B16" s="167" t="s">
        <v>90</v>
      </c>
      <c r="C16" s="77">
        <v>5</v>
      </c>
      <c r="D16" s="22"/>
      <c r="E16" s="22">
        <v>3</v>
      </c>
      <c r="F16" s="22">
        <v>4</v>
      </c>
      <c r="G16" s="22">
        <v>4</v>
      </c>
      <c r="H16" s="22"/>
      <c r="I16" s="22"/>
      <c r="J16" s="22">
        <v>5</v>
      </c>
      <c r="K16" s="22"/>
      <c r="L16" s="22">
        <v>7</v>
      </c>
      <c r="M16" s="22"/>
      <c r="N16" s="22">
        <v>9</v>
      </c>
      <c r="O16" s="78"/>
      <c r="P16" s="25">
        <f t="shared" si="1"/>
        <v>37</v>
      </c>
    </row>
    <row r="17" spans="1:16" s="12" customFormat="1" x14ac:dyDescent="0.25">
      <c r="A17" s="166" t="s">
        <v>93</v>
      </c>
      <c r="B17" s="167" t="s">
        <v>94</v>
      </c>
      <c r="C17" s="22">
        <v>2</v>
      </c>
      <c r="D17" s="22"/>
      <c r="E17" s="77">
        <v>3</v>
      </c>
      <c r="F17" s="22">
        <v>4</v>
      </c>
      <c r="G17" s="22"/>
      <c r="H17" s="22">
        <v>2</v>
      </c>
      <c r="I17" s="22">
        <v>2</v>
      </c>
      <c r="J17" s="22">
        <v>6</v>
      </c>
      <c r="K17" s="22"/>
      <c r="L17" s="22"/>
      <c r="M17" s="22">
        <v>8</v>
      </c>
      <c r="N17" s="22">
        <v>13</v>
      </c>
      <c r="O17" s="78"/>
      <c r="P17" s="25">
        <f t="shared" si="1"/>
        <v>40</v>
      </c>
    </row>
    <row r="18" spans="1:16" s="12" customFormat="1" x14ac:dyDescent="0.25">
      <c r="A18" s="166" t="s">
        <v>97</v>
      </c>
      <c r="B18" s="167" t="s">
        <v>98</v>
      </c>
      <c r="C18" s="77">
        <v>5</v>
      </c>
      <c r="D18" s="22">
        <v>5</v>
      </c>
      <c r="E18" s="22">
        <v>4</v>
      </c>
      <c r="F18" s="22"/>
      <c r="G18" s="22">
        <v>4</v>
      </c>
      <c r="H18" s="22">
        <v>3</v>
      </c>
      <c r="I18" s="22"/>
      <c r="J18" s="22">
        <v>7</v>
      </c>
      <c r="K18" s="22">
        <v>5</v>
      </c>
      <c r="L18" s="22">
        <v>7</v>
      </c>
      <c r="M18" s="22"/>
      <c r="N18" s="22">
        <v>12</v>
      </c>
      <c r="O18" s="78"/>
      <c r="P18" s="25">
        <f t="shared" si="1"/>
        <v>52</v>
      </c>
    </row>
    <row r="19" spans="1:16" s="12" customFormat="1" x14ac:dyDescent="0.25">
      <c r="A19" s="166" t="s">
        <v>101</v>
      </c>
      <c r="B19" s="167" t="s">
        <v>102</v>
      </c>
      <c r="C19" s="22">
        <v>5</v>
      </c>
      <c r="D19" s="22">
        <v>3</v>
      </c>
      <c r="E19" s="22">
        <v>2</v>
      </c>
      <c r="F19" s="22">
        <v>1</v>
      </c>
      <c r="G19" s="22">
        <v>5</v>
      </c>
      <c r="H19" s="22">
        <v>3</v>
      </c>
      <c r="I19" s="22"/>
      <c r="J19" s="22"/>
      <c r="K19" s="22">
        <v>6</v>
      </c>
      <c r="L19" s="22"/>
      <c r="M19" s="22">
        <v>7</v>
      </c>
      <c r="N19" s="22">
        <v>11</v>
      </c>
      <c r="O19" s="78"/>
      <c r="P19" s="25">
        <f t="shared" si="1"/>
        <v>43</v>
      </c>
    </row>
    <row r="20" spans="1:16" s="12" customFormat="1" x14ac:dyDescent="0.25">
      <c r="A20" s="166" t="s">
        <v>103</v>
      </c>
      <c r="B20" s="167" t="s">
        <v>104</v>
      </c>
      <c r="C20" s="77">
        <v>3</v>
      </c>
      <c r="D20" s="22"/>
      <c r="E20" s="22"/>
      <c r="F20" s="22"/>
      <c r="G20" s="22">
        <v>1</v>
      </c>
      <c r="H20" s="22"/>
      <c r="I20" s="22"/>
      <c r="J20" s="22">
        <v>7</v>
      </c>
      <c r="K20" s="22">
        <v>8</v>
      </c>
      <c r="L20" s="22">
        <v>8</v>
      </c>
      <c r="M20" s="22"/>
      <c r="N20" s="22">
        <v>13</v>
      </c>
      <c r="O20" s="78"/>
      <c r="P20" s="25">
        <f t="shared" si="1"/>
        <v>40</v>
      </c>
    </row>
    <row r="21" spans="1:16" s="12" customFormat="1" x14ac:dyDescent="0.25">
      <c r="A21" s="166" t="s">
        <v>105</v>
      </c>
      <c r="B21" s="167" t="s">
        <v>106</v>
      </c>
      <c r="C21" s="22">
        <v>5</v>
      </c>
      <c r="D21" s="22">
        <v>5</v>
      </c>
      <c r="E21" s="22"/>
      <c r="F21" s="22">
        <v>4</v>
      </c>
      <c r="G21" s="22">
        <v>4</v>
      </c>
      <c r="H21" s="22">
        <v>2</v>
      </c>
      <c r="I21" s="22"/>
      <c r="J21" s="22"/>
      <c r="K21" s="22"/>
      <c r="L21" s="22">
        <v>9</v>
      </c>
      <c r="M21" s="22">
        <v>10</v>
      </c>
      <c r="N21" s="22">
        <v>13</v>
      </c>
      <c r="O21" s="78"/>
      <c r="P21" s="25">
        <f t="shared" si="1"/>
        <v>52</v>
      </c>
    </row>
    <row r="22" spans="1:16" s="12" customFormat="1" x14ac:dyDescent="0.25">
      <c r="A22" s="166" t="s">
        <v>109</v>
      </c>
      <c r="B22" s="167" t="s">
        <v>110</v>
      </c>
      <c r="C22" s="77">
        <v>5</v>
      </c>
      <c r="D22" s="22"/>
      <c r="E22" s="22">
        <v>3</v>
      </c>
      <c r="F22" s="22">
        <v>4</v>
      </c>
      <c r="G22" s="22">
        <v>4</v>
      </c>
      <c r="H22" s="22"/>
      <c r="I22" s="22"/>
      <c r="J22" s="22"/>
      <c r="K22" s="22"/>
      <c r="L22" s="22"/>
      <c r="M22" s="22"/>
      <c r="N22" s="22"/>
      <c r="O22" s="78"/>
      <c r="P22" s="25">
        <f t="shared" ref="P22:P60" si="2">SUM(C22:N22)</f>
        <v>16</v>
      </c>
    </row>
    <row r="23" spans="1:16" s="12" customFormat="1" x14ac:dyDescent="0.25">
      <c r="A23" s="166" t="s">
        <v>115</v>
      </c>
      <c r="B23" s="167" t="s">
        <v>116</v>
      </c>
      <c r="C23" s="22">
        <v>3</v>
      </c>
      <c r="D23" s="22">
        <v>5</v>
      </c>
      <c r="E23" s="77">
        <v>4</v>
      </c>
      <c r="F23" s="22"/>
      <c r="G23" s="22"/>
      <c r="H23" s="22"/>
      <c r="I23" s="22">
        <v>4</v>
      </c>
      <c r="J23" s="22">
        <v>8</v>
      </c>
      <c r="K23" s="22"/>
      <c r="L23" s="22">
        <v>8</v>
      </c>
      <c r="M23" s="22">
        <v>9</v>
      </c>
      <c r="N23" s="22">
        <v>12</v>
      </c>
      <c r="O23" s="78"/>
      <c r="P23" s="25">
        <f t="shared" ref="P23:P59" si="3">SUM(C23:O23)</f>
        <v>53</v>
      </c>
    </row>
    <row r="24" spans="1:16" s="12" customFormat="1" x14ac:dyDescent="0.25">
      <c r="A24" s="166" t="s">
        <v>121</v>
      </c>
      <c r="B24" s="167" t="s">
        <v>122</v>
      </c>
      <c r="C24" s="22">
        <v>4</v>
      </c>
      <c r="D24" s="22"/>
      <c r="E24" s="77">
        <v>5</v>
      </c>
      <c r="F24" s="22">
        <v>5</v>
      </c>
      <c r="G24" s="22">
        <v>3</v>
      </c>
      <c r="H24" s="22"/>
      <c r="I24" s="22">
        <v>4</v>
      </c>
      <c r="J24" s="22"/>
      <c r="K24" s="22">
        <v>9</v>
      </c>
      <c r="L24" s="22">
        <v>8</v>
      </c>
      <c r="M24" s="22">
        <v>8</v>
      </c>
      <c r="N24" s="22">
        <v>12</v>
      </c>
      <c r="O24" s="78"/>
      <c r="P24" s="25">
        <f t="shared" si="3"/>
        <v>58</v>
      </c>
    </row>
    <row r="25" spans="1:16" s="12" customFormat="1" x14ac:dyDescent="0.25">
      <c r="A25" s="166" t="s">
        <v>125</v>
      </c>
      <c r="B25" s="167" t="s">
        <v>126</v>
      </c>
      <c r="C25" s="77">
        <v>5</v>
      </c>
      <c r="D25" s="22">
        <v>5</v>
      </c>
      <c r="E25" s="22">
        <v>4</v>
      </c>
      <c r="F25" s="22"/>
      <c r="G25" s="22">
        <v>4</v>
      </c>
      <c r="H25" s="22">
        <v>3</v>
      </c>
      <c r="I25" s="22"/>
      <c r="J25" s="22">
        <v>7</v>
      </c>
      <c r="K25" s="22"/>
      <c r="L25" s="22">
        <v>5</v>
      </c>
      <c r="M25" s="22">
        <v>5</v>
      </c>
      <c r="N25" s="22">
        <v>12</v>
      </c>
      <c r="O25" s="78"/>
      <c r="P25" s="25">
        <f t="shared" si="3"/>
        <v>50</v>
      </c>
    </row>
    <row r="26" spans="1:16" s="12" customFormat="1" x14ac:dyDescent="0.25">
      <c r="A26" s="166" t="s">
        <v>127</v>
      </c>
      <c r="B26" s="167" t="s">
        <v>128</v>
      </c>
      <c r="C26" s="22">
        <v>5</v>
      </c>
      <c r="D26" s="22">
        <v>3</v>
      </c>
      <c r="E26" s="22">
        <v>2</v>
      </c>
      <c r="F26" s="22">
        <v>1</v>
      </c>
      <c r="G26" s="22">
        <v>5</v>
      </c>
      <c r="H26" s="22">
        <v>3</v>
      </c>
      <c r="I26" s="22"/>
      <c r="J26" s="22">
        <v>5</v>
      </c>
      <c r="K26" s="22">
        <v>6</v>
      </c>
      <c r="L26" s="22">
        <v>8</v>
      </c>
      <c r="M26" s="22"/>
      <c r="N26" s="22">
        <v>10</v>
      </c>
      <c r="O26" s="78"/>
      <c r="P26" s="25">
        <f t="shared" si="3"/>
        <v>48</v>
      </c>
    </row>
    <row r="27" spans="1:16" s="12" customFormat="1" x14ac:dyDescent="0.25">
      <c r="A27" s="166" t="s">
        <v>129</v>
      </c>
      <c r="B27" s="167" t="s">
        <v>130</v>
      </c>
      <c r="C27" s="77">
        <v>3</v>
      </c>
      <c r="D27" s="22"/>
      <c r="E27" s="22"/>
      <c r="F27" s="22"/>
      <c r="G27" s="22">
        <v>1</v>
      </c>
      <c r="H27" s="22"/>
      <c r="I27" s="22"/>
      <c r="J27" s="22"/>
      <c r="K27" s="22">
        <v>6</v>
      </c>
      <c r="L27" s="22">
        <v>5</v>
      </c>
      <c r="M27" s="22">
        <v>7</v>
      </c>
      <c r="N27" s="22">
        <v>14</v>
      </c>
      <c r="O27" s="78"/>
      <c r="P27" s="25">
        <f t="shared" si="3"/>
        <v>36</v>
      </c>
    </row>
    <row r="28" spans="1:16" s="12" customFormat="1" x14ac:dyDescent="0.25">
      <c r="A28" s="166" t="s">
        <v>131</v>
      </c>
      <c r="B28" s="167" t="s">
        <v>132</v>
      </c>
      <c r="C28" s="22">
        <v>5</v>
      </c>
      <c r="D28" s="22">
        <v>5</v>
      </c>
      <c r="E28" s="22"/>
      <c r="F28" s="22">
        <v>4</v>
      </c>
      <c r="G28" s="22">
        <v>4</v>
      </c>
      <c r="H28" s="22">
        <v>2</v>
      </c>
      <c r="I28" s="22"/>
      <c r="J28" s="22">
        <v>8</v>
      </c>
      <c r="K28" s="22">
        <v>8</v>
      </c>
      <c r="L28" s="22">
        <v>7</v>
      </c>
      <c r="M28" s="22"/>
      <c r="N28" s="22">
        <v>12</v>
      </c>
      <c r="O28" s="78"/>
      <c r="P28" s="25">
        <f t="shared" si="3"/>
        <v>55</v>
      </c>
    </row>
    <row r="29" spans="1:16" s="12" customFormat="1" x14ac:dyDescent="0.25">
      <c r="A29" s="166" t="s">
        <v>137</v>
      </c>
      <c r="B29" s="167" t="s">
        <v>138</v>
      </c>
      <c r="C29" s="77">
        <v>5</v>
      </c>
      <c r="D29" s="22"/>
      <c r="E29" s="22">
        <v>3</v>
      </c>
      <c r="F29" s="22">
        <v>4</v>
      </c>
      <c r="G29" s="22">
        <v>4</v>
      </c>
      <c r="H29" s="22"/>
      <c r="I29" s="22"/>
      <c r="J29" s="22"/>
      <c r="K29" s="22">
        <v>6</v>
      </c>
      <c r="L29" s="22">
        <v>7</v>
      </c>
      <c r="M29" s="22"/>
      <c r="N29" s="22">
        <v>13</v>
      </c>
      <c r="O29" s="78"/>
      <c r="P29" s="25">
        <f t="shared" si="3"/>
        <v>42</v>
      </c>
    </row>
    <row r="30" spans="1:16" s="12" customFormat="1" x14ac:dyDescent="0.25">
      <c r="A30" s="166" t="s">
        <v>139</v>
      </c>
      <c r="B30" s="167" t="s">
        <v>140</v>
      </c>
      <c r="C30" s="77">
        <v>5</v>
      </c>
      <c r="D30" s="22">
        <v>5</v>
      </c>
      <c r="E30" s="22">
        <v>4</v>
      </c>
      <c r="F30" s="22"/>
      <c r="G30" s="22">
        <v>4</v>
      </c>
      <c r="H30" s="22">
        <v>3</v>
      </c>
      <c r="I30" s="22"/>
      <c r="J30" s="22">
        <v>7</v>
      </c>
      <c r="K30" s="22"/>
      <c r="L30" s="22">
        <v>5</v>
      </c>
      <c r="M30" s="22">
        <v>5</v>
      </c>
      <c r="N30" s="22">
        <v>12</v>
      </c>
      <c r="O30" s="78"/>
      <c r="P30" s="25">
        <f t="shared" si="3"/>
        <v>50</v>
      </c>
    </row>
    <row r="31" spans="1:16" s="12" customFormat="1" x14ac:dyDescent="0.25">
      <c r="A31" s="166" t="s">
        <v>143</v>
      </c>
      <c r="B31" s="167" t="s">
        <v>144</v>
      </c>
      <c r="C31" s="22">
        <v>5</v>
      </c>
      <c r="D31" s="22">
        <v>3</v>
      </c>
      <c r="E31" s="22">
        <v>2</v>
      </c>
      <c r="F31" s="22">
        <v>1</v>
      </c>
      <c r="G31" s="22">
        <v>5</v>
      </c>
      <c r="H31" s="22">
        <v>3</v>
      </c>
      <c r="I31" s="22"/>
      <c r="J31" s="22">
        <v>5</v>
      </c>
      <c r="K31" s="22">
        <v>6</v>
      </c>
      <c r="L31" s="22">
        <v>8</v>
      </c>
      <c r="M31" s="22"/>
      <c r="N31" s="22">
        <v>10</v>
      </c>
      <c r="O31" s="78"/>
      <c r="P31" s="25">
        <f t="shared" si="3"/>
        <v>48</v>
      </c>
    </row>
    <row r="32" spans="1:16" s="12" customFormat="1" x14ac:dyDescent="0.25">
      <c r="A32" s="166" t="s">
        <v>145</v>
      </c>
      <c r="B32" s="167" t="s">
        <v>146</v>
      </c>
      <c r="C32" s="77">
        <v>3</v>
      </c>
      <c r="D32" s="22"/>
      <c r="E32" s="22"/>
      <c r="F32" s="22"/>
      <c r="G32" s="22">
        <v>1</v>
      </c>
      <c r="H32" s="22"/>
      <c r="I32" s="22"/>
      <c r="J32" s="22"/>
      <c r="K32" s="22">
        <v>6</v>
      </c>
      <c r="L32" s="22">
        <v>5</v>
      </c>
      <c r="M32" s="22">
        <v>7</v>
      </c>
      <c r="N32" s="22">
        <v>14</v>
      </c>
      <c r="O32" s="78"/>
      <c r="P32" s="25">
        <f t="shared" si="3"/>
        <v>36</v>
      </c>
    </row>
    <row r="33" spans="1:16" s="12" customFormat="1" x14ac:dyDescent="0.25">
      <c r="A33" s="166" t="s">
        <v>147</v>
      </c>
      <c r="B33" s="167" t="s">
        <v>148</v>
      </c>
      <c r="C33" s="22">
        <v>5</v>
      </c>
      <c r="D33" s="22">
        <v>5</v>
      </c>
      <c r="E33" s="22"/>
      <c r="F33" s="22">
        <v>4</v>
      </c>
      <c r="G33" s="22">
        <v>4</v>
      </c>
      <c r="H33" s="22">
        <v>5</v>
      </c>
      <c r="I33" s="22"/>
      <c r="J33" s="22">
        <v>8</v>
      </c>
      <c r="K33" s="22">
        <v>8</v>
      </c>
      <c r="L33" s="22">
        <v>7</v>
      </c>
      <c r="M33" s="22"/>
      <c r="N33" s="22">
        <v>12</v>
      </c>
      <c r="O33" s="78"/>
      <c r="P33" s="25">
        <f t="shared" si="3"/>
        <v>58</v>
      </c>
    </row>
    <row r="34" spans="1:16" s="12" customFormat="1" x14ac:dyDescent="0.25">
      <c r="A34" s="166" t="s">
        <v>149</v>
      </c>
      <c r="B34" s="167" t="s">
        <v>150</v>
      </c>
      <c r="C34" s="77">
        <v>5</v>
      </c>
      <c r="D34" s="22"/>
      <c r="E34" s="22">
        <v>3</v>
      </c>
      <c r="F34" s="22">
        <v>4</v>
      </c>
      <c r="G34" s="22">
        <v>4</v>
      </c>
      <c r="H34" s="22"/>
      <c r="I34" s="22"/>
      <c r="J34" s="22"/>
      <c r="K34" s="22">
        <v>6</v>
      </c>
      <c r="L34" s="22">
        <v>7</v>
      </c>
      <c r="M34" s="22"/>
      <c r="N34" s="22">
        <v>13</v>
      </c>
      <c r="O34" s="78"/>
      <c r="P34" s="25">
        <f t="shared" si="3"/>
        <v>42</v>
      </c>
    </row>
    <row r="35" spans="1:16" s="12" customFormat="1" x14ac:dyDescent="0.25">
      <c r="A35" s="166" t="s">
        <v>153</v>
      </c>
      <c r="B35" s="167" t="s">
        <v>154</v>
      </c>
      <c r="C35" s="77">
        <v>5</v>
      </c>
      <c r="D35" s="22">
        <v>5</v>
      </c>
      <c r="E35" s="22">
        <v>4</v>
      </c>
      <c r="F35" s="22"/>
      <c r="G35" s="22">
        <v>4</v>
      </c>
      <c r="H35" s="22">
        <v>3</v>
      </c>
      <c r="I35" s="22"/>
      <c r="J35" s="22">
        <v>7</v>
      </c>
      <c r="K35" s="22"/>
      <c r="L35" s="22">
        <v>5</v>
      </c>
      <c r="M35" s="22">
        <v>5</v>
      </c>
      <c r="N35" s="22">
        <v>12</v>
      </c>
      <c r="O35" s="78"/>
      <c r="P35" s="25">
        <f t="shared" si="3"/>
        <v>50</v>
      </c>
    </row>
    <row r="36" spans="1:16" s="12" customFormat="1" x14ac:dyDescent="0.25">
      <c r="A36" s="166" t="s">
        <v>165</v>
      </c>
      <c r="B36" s="167" t="s">
        <v>166</v>
      </c>
      <c r="C36" s="22">
        <v>5</v>
      </c>
      <c r="D36" s="22">
        <v>3</v>
      </c>
      <c r="E36" s="22">
        <v>2</v>
      </c>
      <c r="F36" s="22">
        <v>1</v>
      </c>
      <c r="G36" s="22">
        <v>5</v>
      </c>
      <c r="H36" s="22">
        <v>3</v>
      </c>
      <c r="I36" s="22"/>
      <c r="J36" s="22">
        <v>5</v>
      </c>
      <c r="K36" s="22">
        <v>6</v>
      </c>
      <c r="L36" s="22">
        <v>8</v>
      </c>
      <c r="M36" s="22"/>
      <c r="N36" s="22">
        <v>10</v>
      </c>
      <c r="O36" s="78"/>
      <c r="P36" s="25">
        <f t="shared" si="3"/>
        <v>48</v>
      </c>
    </row>
    <row r="37" spans="1:16" s="12" customFormat="1" x14ac:dyDescent="0.25">
      <c r="A37" s="166" t="s">
        <v>169</v>
      </c>
      <c r="B37" s="167" t="s">
        <v>170</v>
      </c>
      <c r="C37" s="77">
        <v>3</v>
      </c>
      <c r="D37" s="22"/>
      <c r="E37" s="22"/>
      <c r="F37" s="22"/>
      <c r="G37" s="22">
        <v>1</v>
      </c>
      <c r="H37" s="22"/>
      <c r="I37" s="22"/>
      <c r="J37" s="22"/>
      <c r="K37" s="22">
        <v>6</v>
      </c>
      <c r="L37" s="22">
        <v>5</v>
      </c>
      <c r="M37" s="22">
        <v>7</v>
      </c>
      <c r="N37" s="22">
        <v>14</v>
      </c>
      <c r="O37" s="78"/>
      <c r="P37" s="25">
        <f t="shared" si="3"/>
        <v>36</v>
      </c>
    </row>
    <row r="38" spans="1:16" s="12" customFormat="1" x14ac:dyDescent="0.25">
      <c r="A38" s="166" t="s">
        <v>171</v>
      </c>
      <c r="B38" s="167" t="s">
        <v>172</v>
      </c>
      <c r="C38" s="22">
        <v>5</v>
      </c>
      <c r="D38" s="22">
        <v>5</v>
      </c>
      <c r="E38" s="22"/>
      <c r="F38" s="22">
        <v>4</v>
      </c>
      <c r="G38" s="22">
        <v>4</v>
      </c>
      <c r="H38" s="22">
        <v>2</v>
      </c>
      <c r="I38" s="22"/>
      <c r="J38" s="22">
        <v>8</v>
      </c>
      <c r="K38" s="22">
        <v>8</v>
      </c>
      <c r="L38" s="22">
        <v>7</v>
      </c>
      <c r="M38" s="22"/>
      <c r="N38" s="22">
        <v>12</v>
      </c>
      <c r="O38" s="78"/>
      <c r="P38" s="25">
        <f t="shared" si="3"/>
        <v>55</v>
      </c>
    </row>
    <row r="39" spans="1:16" s="12" customFormat="1" x14ac:dyDescent="0.25">
      <c r="A39" s="166" t="s">
        <v>173</v>
      </c>
      <c r="B39" s="167" t="s">
        <v>174</v>
      </c>
      <c r="C39" s="77">
        <v>5</v>
      </c>
      <c r="D39" s="22"/>
      <c r="E39" s="22">
        <v>3</v>
      </c>
      <c r="F39" s="22">
        <v>4</v>
      </c>
      <c r="G39" s="22">
        <v>4</v>
      </c>
      <c r="H39" s="22"/>
      <c r="I39" s="22"/>
      <c r="J39" s="22"/>
      <c r="K39" s="22">
        <v>6</v>
      </c>
      <c r="L39" s="22">
        <v>7</v>
      </c>
      <c r="M39" s="22"/>
      <c r="N39" s="22">
        <v>13</v>
      </c>
      <c r="O39" s="78"/>
      <c r="P39" s="25">
        <f t="shared" si="3"/>
        <v>42</v>
      </c>
    </row>
    <row r="40" spans="1:16" s="12" customFormat="1" x14ac:dyDescent="0.25">
      <c r="A40" s="166" t="s">
        <v>175</v>
      </c>
      <c r="B40" s="167" t="s">
        <v>176</v>
      </c>
      <c r="C40" s="77">
        <v>5</v>
      </c>
      <c r="D40" s="22">
        <v>5</v>
      </c>
      <c r="E40" s="22">
        <v>4</v>
      </c>
      <c r="F40" s="22"/>
      <c r="G40" s="22">
        <v>4</v>
      </c>
      <c r="H40" s="22">
        <v>3</v>
      </c>
      <c r="I40" s="22"/>
      <c r="J40" s="22">
        <v>7</v>
      </c>
      <c r="K40" s="22"/>
      <c r="L40" s="22">
        <v>5</v>
      </c>
      <c r="M40" s="22">
        <v>5</v>
      </c>
      <c r="N40" s="22">
        <v>12</v>
      </c>
      <c r="O40" s="78"/>
      <c r="P40" s="25">
        <f t="shared" si="3"/>
        <v>50</v>
      </c>
    </row>
    <row r="41" spans="1:16" s="12" customFormat="1" x14ac:dyDescent="0.25">
      <c r="A41" s="166" t="s">
        <v>179</v>
      </c>
      <c r="B41" s="167" t="s">
        <v>180</v>
      </c>
      <c r="C41" s="22">
        <v>5</v>
      </c>
      <c r="D41" s="22">
        <v>3</v>
      </c>
      <c r="E41" s="22">
        <v>2</v>
      </c>
      <c r="F41" s="22">
        <v>1</v>
      </c>
      <c r="G41" s="22">
        <v>5</v>
      </c>
      <c r="H41" s="22">
        <v>5</v>
      </c>
      <c r="I41" s="22"/>
      <c r="J41" s="22">
        <v>5</v>
      </c>
      <c r="K41" s="22">
        <v>6</v>
      </c>
      <c r="L41" s="22">
        <v>8</v>
      </c>
      <c r="M41" s="22"/>
      <c r="N41" s="22">
        <v>10</v>
      </c>
      <c r="O41" s="78"/>
      <c r="P41" s="25">
        <f t="shared" si="3"/>
        <v>50</v>
      </c>
    </row>
    <row r="42" spans="1:16" s="12" customFormat="1" x14ac:dyDescent="0.25">
      <c r="A42" s="166" t="s">
        <v>181</v>
      </c>
      <c r="B42" s="167" t="s">
        <v>182</v>
      </c>
      <c r="C42" s="77">
        <v>3</v>
      </c>
      <c r="D42" s="22"/>
      <c r="E42" s="22"/>
      <c r="F42" s="22"/>
      <c r="G42" s="22">
        <v>1</v>
      </c>
      <c r="H42" s="22"/>
      <c r="I42" s="22"/>
      <c r="J42" s="22"/>
      <c r="K42" s="22">
        <v>6</v>
      </c>
      <c r="L42" s="22">
        <v>5</v>
      </c>
      <c r="M42" s="22">
        <v>7</v>
      </c>
      <c r="N42" s="22">
        <v>14</v>
      </c>
      <c r="O42" s="78"/>
      <c r="P42" s="25">
        <f t="shared" si="3"/>
        <v>36</v>
      </c>
    </row>
    <row r="43" spans="1:16" s="12" customFormat="1" x14ac:dyDescent="0.25">
      <c r="A43" s="166" t="s">
        <v>183</v>
      </c>
      <c r="B43" s="167" t="s">
        <v>184</v>
      </c>
      <c r="C43" s="22">
        <v>5</v>
      </c>
      <c r="D43" s="22">
        <v>5</v>
      </c>
      <c r="E43" s="22"/>
      <c r="F43" s="22">
        <v>4</v>
      </c>
      <c r="G43" s="22">
        <v>4</v>
      </c>
      <c r="H43" s="22">
        <v>2</v>
      </c>
      <c r="I43" s="22"/>
      <c r="J43" s="22">
        <v>8</v>
      </c>
      <c r="K43" s="22">
        <v>8</v>
      </c>
      <c r="L43" s="22">
        <v>7</v>
      </c>
      <c r="M43" s="22"/>
      <c r="N43" s="22">
        <v>12</v>
      </c>
      <c r="O43" s="78"/>
      <c r="P43" s="25">
        <f t="shared" si="3"/>
        <v>55</v>
      </c>
    </row>
    <row r="44" spans="1:16" s="12" customFormat="1" x14ac:dyDescent="0.25">
      <c r="A44" s="166" t="s">
        <v>193</v>
      </c>
      <c r="B44" s="167" t="s">
        <v>194</v>
      </c>
      <c r="C44" s="77">
        <v>5</v>
      </c>
      <c r="D44" s="22"/>
      <c r="E44" s="22">
        <v>3</v>
      </c>
      <c r="F44" s="22">
        <v>4</v>
      </c>
      <c r="G44" s="22">
        <v>4</v>
      </c>
      <c r="H44" s="22"/>
      <c r="I44" s="22"/>
      <c r="J44" s="22"/>
      <c r="K44" s="22">
        <v>6</v>
      </c>
      <c r="L44" s="22">
        <v>7</v>
      </c>
      <c r="M44" s="22"/>
      <c r="N44" s="22">
        <v>13</v>
      </c>
      <c r="O44" s="78"/>
      <c r="P44" s="25">
        <f t="shared" si="3"/>
        <v>42</v>
      </c>
    </row>
    <row r="45" spans="1:16" s="12" customFormat="1" x14ac:dyDescent="0.25">
      <c r="A45" s="166" t="s">
        <v>195</v>
      </c>
      <c r="B45" s="167" t="s">
        <v>196</v>
      </c>
      <c r="C45" s="77">
        <v>5</v>
      </c>
      <c r="D45" s="22">
        <v>5</v>
      </c>
      <c r="E45" s="22">
        <v>4</v>
      </c>
      <c r="F45" s="22"/>
      <c r="G45" s="22">
        <v>4</v>
      </c>
      <c r="H45" s="22">
        <v>3</v>
      </c>
      <c r="I45" s="22"/>
      <c r="J45" s="22">
        <v>7</v>
      </c>
      <c r="K45" s="22"/>
      <c r="L45" s="22">
        <v>5</v>
      </c>
      <c r="M45" s="22">
        <v>5</v>
      </c>
      <c r="N45" s="22">
        <v>12</v>
      </c>
      <c r="O45" s="78"/>
      <c r="P45" s="25">
        <f t="shared" si="3"/>
        <v>50</v>
      </c>
    </row>
    <row r="46" spans="1:16" s="12" customFormat="1" x14ac:dyDescent="0.25">
      <c r="A46" s="166" t="s">
        <v>197</v>
      </c>
      <c r="B46" s="167" t="s">
        <v>198</v>
      </c>
      <c r="C46" s="22">
        <v>5</v>
      </c>
      <c r="D46" s="22">
        <v>3</v>
      </c>
      <c r="E46" s="22">
        <v>2</v>
      </c>
      <c r="F46" s="22">
        <v>1</v>
      </c>
      <c r="G46" s="22">
        <v>5</v>
      </c>
      <c r="H46" s="22">
        <v>5</v>
      </c>
      <c r="I46" s="22"/>
      <c r="J46" s="22">
        <v>5</v>
      </c>
      <c r="K46" s="22">
        <v>6</v>
      </c>
      <c r="L46" s="22">
        <v>8</v>
      </c>
      <c r="M46" s="22"/>
      <c r="N46" s="22">
        <v>10</v>
      </c>
      <c r="O46" s="78"/>
      <c r="P46" s="25">
        <f t="shared" si="3"/>
        <v>50</v>
      </c>
    </row>
    <row r="47" spans="1:16" s="12" customFormat="1" x14ac:dyDescent="0.25">
      <c r="A47" s="166" t="s">
        <v>205</v>
      </c>
      <c r="B47" s="167" t="s">
        <v>206</v>
      </c>
      <c r="C47" s="77">
        <v>3</v>
      </c>
      <c r="D47" s="22"/>
      <c r="E47" s="22"/>
      <c r="F47" s="22"/>
      <c r="G47" s="22">
        <v>1</v>
      </c>
      <c r="H47" s="22"/>
      <c r="I47" s="22"/>
      <c r="J47" s="22"/>
      <c r="K47" s="22">
        <v>6</v>
      </c>
      <c r="L47" s="22">
        <v>5</v>
      </c>
      <c r="M47" s="22">
        <v>7</v>
      </c>
      <c r="N47" s="22">
        <v>14</v>
      </c>
      <c r="O47" s="78"/>
      <c r="P47" s="25">
        <f t="shared" si="3"/>
        <v>36</v>
      </c>
    </row>
    <row r="48" spans="1:16" s="12" customFormat="1" x14ac:dyDescent="0.25">
      <c r="A48" s="166" t="s">
        <v>211</v>
      </c>
      <c r="B48" s="167" t="s">
        <v>212</v>
      </c>
      <c r="C48" s="22">
        <v>5</v>
      </c>
      <c r="D48" s="22">
        <v>5</v>
      </c>
      <c r="E48" s="22"/>
      <c r="F48" s="22">
        <v>4</v>
      </c>
      <c r="G48" s="22">
        <v>4</v>
      </c>
      <c r="H48" s="22">
        <v>2</v>
      </c>
      <c r="I48" s="22"/>
      <c r="J48" s="22">
        <v>8</v>
      </c>
      <c r="K48" s="22">
        <v>8</v>
      </c>
      <c r="L48" s="22">
        <v>7</v>
      </c>
      <c r="M48" s="22"/>
      <c r="N48" s="22">
        <v>12</v>
      </c>
      <c r="O48" s="78"/>
      <c r="P48" s="25">
        <f t="shared" si="3"/>
        <v>55</v>
      </c>
    </row>
    <row r="49" spans="1:16" s="12" customFormat="1" x14ac:dyDescent="0.25">
      <c r="A49" s="166" t="s">
        <v>219</v>
      </c>
      <c r="B49" s="167" t="s">
        <v>220</v>
      </c>
      <c r="C49" s="77">
        <v>5</v>
      </c>
      <c r="D49" s="22"/>
      <c r="E49" s="22">
        <v>3</v>
      </c>
      <c r="F49" s="22">
        <v>4</v>
      </c>
      <c r="G49" s="22">
        <v>4</v>
      </c>
      <c r="H49" s="22"/>
      <c r="I49" s="22"/>
      <c r="J49" s="22"/>
      <c r="K49" s="22">
        <v>6</v>
      </c>
      <c r="L49" s="22">
        <v>7</v>
      </c>
      <c r="M49" s="22"/>
      <c r="N49" s="22">
        <v>13</v>
      </c>
      <c r="O49" s="78"/>
      <c r="P49" s="25">
        <f t="shared" si="3"/>
        <v>42</v>
      </c>
    </row>
    <row r="50" spans="1:16" s="12" customFormat="1" x14ac:dyDescent="0.25">
      <c r="A50" s="166" t="s">
        <v>221</v>
      </c>
      <c r="B50" s="167" t="s">
        <v>222</v>
      </c>
      <c r="C50" s="77">
        <v>5</v>
      </c>
      <c r="D50" s="22">
        <v>5</v>
      </c>
      <c r="E50" s="22">
        <v>4</v>
      </c>
      <c r="F50" s="22"/>
      <c r="G50" s="22">
        <v>4</v>
      </c>
      <c r="H50" s="22">
        <v>3</v>
      </c>
      <c r="I50" s="22"/>
      <c r="J50" s="22">
        <v>7</v>
      </c>
      <c r="K50" s="22"/>
      <c r="L50" s="22">
        <v>5</v>
      </c>
      <c r="M50" s="22">
        <v>5</v>
      </c>
      <c r="N50" s="22">
        <v>12</v>
      </c>
      <c r="O50" s="78"/>
      <c r="P50" s="25">
        <f t="shared" si="3"/>
        <v>50</v>
      </c>
    </row>
    <row r="51" spans="1:16" s="12" customFormat="1" x14ac:dyDescent="0.25">
      <c r="A51" s="166" t="s">
        <v>223</v>
      </c>
      <c r="B51" s="167" t="s">
        <v>224</v>
      </c>
      <c r="C51" s="22">
        <v>5</v>
      </c>
      <c r="D51" s="22">
        <v>3</v>
      </c>
      <c r="E51" s="22">
        <v>2</v>
      </c>
      <c r="F51" s="22">
        <v>1</v>
      </c>
      <c r="G51" s="22">
        <v>5</v>
      </c>
      <c r="H51" s="22">
        <v>3</v>
      </c>
      <c r="I51" s="22"/>
      <c r="J51" s="22">
        <v>5</v>
      </c>
      <c r="K51" s="22">
        <v>6</v>
      </c>
      <c r="L51" s="22">
        <v>8</v>
      </c>
      <c r="M51" s="22"/>
      <c r="N51" s="22">
        <v>10</v>
      </c>
      <c r="O51" s="78"/>
      <c r="P51" s="25">
        <f t="shared" si="3"/>
        <v>48</v>
      </c>
    </row>
    <row r="52" spans="1:16" s="12" customFormat="1" x14ac:dyDescent="0.25">
      <c r="A52" s="166" t="s">
        <v>227</v>
      </c>
      <c r="B52" s="167" t="s">
        <v>228</v>
      </c>
      <c r="C52" s="77">
        <v>3</v>
      </c>
      <c r="D52" s="22"/>
      <c r="E52" s="22"/>
      <c r="F52" s="22"/>
      <c r="G52" s="22">
        <v>1</v>
      </c>
      <c r="H52" s="22"/>
      <c r="I52" s="22"/>
      <c r="J52" s="22"/>
      <c r="K52" s="22">
        <v>6</v>
      </c>
      <c r="L52" s="22">
        <v>5</v>
      </c>
      <c r="M52" s="22">
        <v>7</v>
      </c>
      <c r="N52" s="22">
        <v>14</v>
      </c>
      <c r="O52" s="78"/>
      <c r="P52" s="25">
        <f t="shared" si="3"/>
        <v>36</v>
      </c>
    </row>
    <row r="53" spans="1:16" s="12" customFormat="1" x14ac:dyDescent="0.25">
      <c r="A53" s="166" t="s">
        <v>231</v>
      </c>
      <c r="B53" s="167" t="s">
        <v>232</v>
      </c>
      <c r="C53" s="22">
        <v>5</v>
      </c>
      <c r="D53" s="22">
        <v>5</v>
      </c>
      <c r="E53" s="22"/>
      <c r="F53" s="22">
        <v>4</v>
      </c>
      <c r="G53" s="22">
        <v>4</v>
      </c>
      <c r="H53" s="22">
        <v>5</v>
      </c>
      <c r="I53" s="22"/>
      <c r="J53" s="22">
        <v>8</v>
      </c>
      <c r="K53" s="22">
        <v>8</v>
      </c>
      <c r="L53" s="22">
        <v>7</v>
      </c>
      <c r="M53" s="22"/>
      <c r="N53" s="22">
        <v>12</v>
      </c>
      <c r="O53" s="78"/>
      <c r="P53" s="25">
        <f t="shared" si="3"/>
        <v>58</v>
      </c>
    </row>
    <row r="54" spans="1:16" s="12" customFormat="1" x14ac:dyDescent="0.25">
      <c r="A54" s="166" t="s">
        <v>233</v>
      </c>
      <c r="B54" s="167" t="s">
        <v>234</v>
      </c>
      <c r="C54" s="77">
        <v>5</v>
      </c>
      <c r="D54" s="22"/>
      <c r="E54" s="22">
        <v>3</v>
      </c>
      <c r="F54" s="22">
        <v>4</v>
      </c>
      <c r="G54" s="22">
        <v>4</v>
      </c>
      <c r="H54" s="22"/>
      <c r="I54" s="22"/>
      <c r="J54" s="22">
        <v>5</v>
      </c>
      <c r="K54" s="22"/>
      <c r="L54" s="22">
        <v>7</v>
      </c>
      <c r="M54" s="22"/>
      <c r="N54" s="22">
        <v>9</v>
      </c>
      <c r="O54" s="78"/>
      <c r="P54" s="25">
        <f t="shared" si="3"/>
        <v>37</v>
      </c>
    </row>
    <row r="55" spans="1:16" s="12" customFormat="1" x14ac:dyDescent="0.25">
      <c r="A55" s="166" t="s">
        <v>235</v>
      </c>
      <c r="B55" s="167" t="s">
        <v>236</v>
      </c>
      <c r="C55" s="22">
        <v>4</v>
      </c>
      <c r="D55" s="22"/>
      <c r="E55" s="77">
        <v>5</v>
      </c>
      <c r="F55" s="22"/>
      <c r="G55" s="22"/>
      <c r="H55" s="22">
        <v>5</v>
      </c>
      <c r="I55" s="22">
        <v>5</v>
      </c>
      <c r="J55" s="22">
        <v>6</v>
      </c>
      <c r="K55" s="22"/>
      <c r="L55" s="22"/>
      <c r="M55" s="22">
        <v>8</v>
      </c>
      <c r="N55" s="22">
        <v>13</v>
      </c>
      <c r="O55" s="78"/>
      <c r="P55" s="25">
        <f t="shared" si="3"/>
        <v>46</v>
      </c>
    </row>
    <row r="56" spans="1:16" s="12" customFormat="1" x14ac:dyDescent="0.25">
      <c r="A56" s="166" t="s">
        <v>237</v>
      </c>
      <c r="B56" s="167" t="s">
        <v>238</v>
      </c>
      <c r="C56" s="22">
        <v>4</v>
      </c>
      <c r="D56" s="22">
        <v>4</v>
      </c>
      <c r="E56" s="77">
        <v>4</v>
      </c>
      <c r="F56" s="22">
        <v>5</v>
      </c>
      <c r="G56" s="22"/>
      <c r="H56" s="22"/>
      <c r="I56" s="22">
        <v>4</v>
      </c>
      <c r="J56" s="22">
        <v>7</v>
      </c>
      <c r="K56" s="22">
        <v>5</v>
      </c>
      <c r="L56" s="22">
        <v>7</v>
      </c>
      <c r="M56" s="22"/>
      <c r="N56" s="22">
        <v>12</v>
      </c>
      <c r="O56" s="78"/>
      <c r="P56" s="25">
        <f t="shared" si="3"/>
        <v>52</v>
      </c>
    </row>
    <row r="57" spans="1:16" s="12" customFormat="1" x14ac:dyDescent="0.25">
      <c r="A57" s="166" t="s">
        <v>241</v>
      </c>
      <c r="B57" s="167" t="s">
        <v>242</v>
      </c>
      <c r="C57" s="77">
        <v>4</v>
      </c>
      <c r="D57" s="22">
        <v>5</v>
      </c>
      <c r="E57" s="22">
        <v>4</v>
      </c>
      <c r="F57" s="22"/>
      <c r="G57" s="22">
        <v>4</v>
      </c>
      <c r="H57" s="22">
        <v>3</v>
      </c>
      <c r="I57" s="22"/>
      <c r="J57" s="22"/>
      <c r="K57" s="22">
        <v>6</v>
      </c>
      <c r="L57" s="22"/>
      <c r="M57" s="22">
        <v>7</v>
      </c>
      <c r="N57" s="22">
        <v>11</v>
      </c>
      <c r="O57" s="78"/>
      <c r="P57" s="25">
        <f t="shared" si="3"/>
        <v>44</v>
      </c>
    </row>
    <row r="58" spans="1:16" s="12" customFormat="1" x14ac:dyDescent="0.25">
      <c r="A58" s="166" t="s">
        <v>243</v>
      </c>
      <c r="B58" s="167" t="s">
        <v>244</v>
      </c>
      <c r="C58" s="22">
        <v>4</v>
      </c>
      <c r="D58" s="22">
        <v>3</v>
      </c>
      <c r="E58" s="22">
        <v>2</v>
      </c>
      <c r="F58" s="22">
        <v>1</v>
      </c>
      <c r="G58" s="22">
        <v>5</v>
      </c>
      <c r="H58" s="22">
        <v>3</v>
      </c>
      <c r="I58" s="22"/>
      <c r="J58" s="22">
        <v>7</v>
      </c>
      <c r="K58" s="22">
        <v>8</v>
      </c>
      <c r="L58" s="22">
        <v>8</v>
      </c>
      <c r="M58" s="22"/>
      <c r="N58" s="22">
        <v>13</v>
      </c>
      <c r="O58" s="78"/>
      <c r="P58" s="25">
        <f t="shared" si="3"/>
        <v>54</v>
      </c>
    </row>
    <row r="59" spans="1:16" s="12" customFormat="1" x14ac:dyDescent="0.25">
      <c r="A59" s="166" t="s">
        <v>247</v>
      </c>
      <c r="B59" s="167" t="s">
        <v>248</v>
      </c>
      <c r="C59" s="77">
        <v>4</v>
      </c>
      <c r="D59" s="22"/>
      <c r="E59" s="22"/>
      <c r="F59" s="22"/>
      <c r="G59" s="22">
        <v>1</v>
      </c>
      <c r="H59" s="22"/>
      <c r="I59" s="22"/>
      <c r="J59" s="22"/>
      <c r="K59" s="22"/>
      <c r="L59" s="22">
        <v>9</v>
      </c>
      <c r="M59" s="22">
        <v>10</v>
      </c>
      <c r="N59" s="22">
        <v>13</v>
      </c>
      <c r="O59" s="78"/>
      <c r="P59" s="25">
        <f t="shared" si="3"/>
        <v>37</v>
      </c>
    </row>
    <row r="60" spans="1:16" s="12" customFormat="1" x14ac:dyDescent="0.25">
      <c r="A60" s="166" t="s">
        <v>249</v>
      </c>
      <c r="B60" s="167" t="s">
        <v>250</v>
      </c>
      <c r="C60" s="22">
        <v>4</v>
      </c>
      <c r="D60" s="22">
        <v>5</v>
      </c>
      <c r="E60" s="22"/>
      <c r="F60" s="22">
        <v>4</v>
      </c>
      <c r="G60" s="22">
        <v>4</v>
      </c>
      <c r="H60" s="22">
        <v>2</v>
      </c>
      <c r="I60" s="22"/>
      <c r="J60" s="22"/>
      <c r="K60" s="22"/>
      <c r="L60" s="22"/>
      <c r="M60" s="22"/>
      <c r="N60" s="22"/>
      <c r="O60" s="78"/>
      <c r="P60" s="25">
        <f t="shared" si="2"/>
        <v>19</v>
      </c>
    </row>
    <row r="61" spans="1:16" s="12" customFormat="1" x14ac:dyDescent="0.25">
      <c r="A61" s="166" t="s">
        <v>251</v>
      </c>
      <c r="B61" s="167" t="s">
        <v>252</v>
      </c>
      <c r="C61" s="77">
        <v>5</v>
      </c>
      <c r="D61" s="22"/>
      <c r="E61" s="22">
        <v>3</v>
      </c>
      <c r="F61" s="22">
        <v>4</v>
      </c>
      <c r="G61" s="22">
        <v>4</v>
      </c>
      <c r="H61" s="22"/>
      <c r="I61" s="22"/>
      <c r="J61" s="22">
        <v>8</v>
      </c>
      <c r="K61" s="22"/>
      <c r="L61" s="22">
        <v>8</v>
      </c>
      <c r="M61" s="22">
        <v>9</v>
      </c>
      <c r="N61" s="22">
        <v>12</v>
      </c>
      <c r="O61" s="78"/>
      <c r="P61" s="25">
        <f t="shared" ref="P61:P82" si="4">SUM(C61:O61)</f>
        <v>53</v>
      </c>
    </row>
    <row r="62" spans="1:16" s="12" customFormat="1" x14ac:dyDescent="0.25">
      <c r="A62" s="166" t="s">
        <v>253</v>
      </c>
      <c r="B62" s="167" t="s">
        <v>254</v>
      </c>
      <c r="C62" s="22">
        <v>5</v>
      </c>
      <c r="D62" s="22"/>
      <c r="E62" s="77">
        <v>5</v>
      </c>
      <c r="F62" s="22"/>
      <c r="G62" s="22"/>
      <c r="H62" s="22"/>
      <c r="I62" s="22"/>
      <c r="J62" s="22"/>
      <c r="K62" s="22">
        <v>9</v>
      </c>
      <c r="L62" s="22">
        <v>8</v>
      </c>
      <c r="M62" s="22">
        <v>8</v>
      </c>
      <c r="N62" s="22">
        <v>12</v>
      </c>
      <c r="O62" s="78"/>
      <c r="P62" s="25">
        <f t="shared" si="4"/>
        <v>47</v>
      </c>
    </row>
    <row r="63" spans="1:16" s="12" customFormat="1" x14ac:dyDescent="0.25">
      <c r="A63" s="166" t="s">
        <v>255</v>
      </c>
      <c r="B63" s="167" t="s">
        <v>256</v>
      </c>
      <c r="C63" s="77">
        <v>4</v>
      </c>
      <c r="D63" s="22">
        <v>5</v>
      </c>
      <c r="E63" s="22">
        <v>4</v>
      </c>
      <c r="F63" s="22"/>
      <c r="G63" s="22">
        <v>4</v>
      </c>
      <c r="H63" s="22">
        <v>3</v>
      </c>
      <c r="I63" s="22"/>
      <c r="J63" s="22">
        <v>7</v>
      </c>
      <c r="K63" s="22"/>
      <c r="L63" s="22">
        <v>5</v>
      </c>
      <c r="M63" s="22">
        <v>5</v>
      </c>
      <c r="N63" s="22">
        <v>12</v>
      </c>
      <c r="O63" s="78"/>
      <c r="P63" s="25">
        <f t="shared" si="4"/>
        <v>49</v>
      </c>
    </row>
    <row r="64" spans="1:16" s="12" customFormat="1" x14ac:dyDescent="0.25">
      <c r="A64" s="166" t="s">
        <v>259</v>
      </c>
      <c r="B64" s="167" t="s">
        <v>260</v>
      </c>
      <c r="C64" s="22">
        <v>4</v>
      </c>
      <c r="D64" s="22">
        <v>3</v>
      </c>
      <c r="E64" s="22">
        <v>2</v>
      </c>
      <c r="F64" s="22">
        <v>1</v>
      </c>
      <c r="G64" s="22">
        <v>5</v>
      </c>
      <c r="H64" s="22">
        <v>5</v>
      </c>
      <c r="I64" s="22"/>
      <c r="J64" s="22">
        <v>5</v>
      </c>
      <c r="K64" s="22">
        <v>6</v>
      </c>
      <c r="L64" s="22">
        <v>8</v>
      </c>
      <c r="M64" s="22"/>
      <c r="N64" s="22">
        <v>10</v>
      </c>
      <c r="O64" s="78"/>
      <c r="P64" s="25">
        <f t="shared" si="4"/>
        <v>49</v>
      </c>
    </row>
    <row r="65" spans="1:16" s="12" customFormat="1" x14ac:dyDescent="0.25">
      <c r="A65" s="166" t="s">
        <v>269</v>
      </c>
      <c r="B65" s="167" t="s">
        <v>270</v>
      </c>
      <c r="C65" s="77">
        <v>4</v>
      </c>
      <c r="D65" s="22"/>
      <c r="E65" s="22"/>
      <c r="F65" s="22"/>
      <c r="G65" s="22">
        <v>1</v>
      </c>
      <c r="H65" s="22"/>
      <c r="I65" s="22"/>
      <c r="J65" s="22"/>
      <c r="K65" s="22">
        <v>6</v>
      </c>
      <c r="L65" s="22">
        <v>5</v>
      </c>
      <c r="M65" s="22">
        <v>7</v>
      </c>
      <c r="N65" s="22">
        <v>14</v>
      </c>
      <c r="O65" s="78"/>
      <c r="P65" s="25">
        <f t="shared" si="4"/>
        <v>37</v>
      </c>
    </row>
    <row r="66" spans="1:16" s="12" customFormat="1" x14ac:dyDescent="0.25">
      <c r="A66" s="166" t="s">
        <v>275</v>
      </c>
      <c r="B66" s="167" t="s">
        <v>276</v>
      </c>
      <c r="C66" s="22">
        <v>4</v>
      </c>
      <c r="D66" s="22">
        <v>5</v>
      </c>
      <c r="E66" s="22"/>
      <c r="F66" s="22">
        <v>4</v>
      </c>
      <c r="G66" s="22">
        <v>4</v>
      </c>
      <c r="H66" s="22">
        <v>2</v>
      </c>
      <c r="I66" s="22"/>
      <c r="J66" s="22">
        <v>8</v>
      </c>
      <c r="K66" s="22">
        <v>8</v>
      </c>
      <c r="L66" s="22">
        <v>7</v>
      </c>
      <c r="M66" s="22"/>
      <c r="N66" s="22">
        <v>12</v>
      </c>
      <c r="O66" s="78"/>
      <c r="P66" s="25">
        <f t="shared" si="4"/>
        <v>54</v>
      </c>
    </row>
    <row r="67" spans="1:16" s="12" customFormat="1" x14ac:dyDescent="0.25">
      <c r="A67" s="166" t="s">
        <v>277</v>
      </c>
      <c r="B67" s="167" t="s">
        <v>278</v>
      </c>
      <c r="C67" s="77">
        <v>44</v>
      </c>
      <c r="D67" s="22"/>
      <c r="E67" s="22">
        <v>3</v>
      </c>
      <c r="F67" s="22">
        <v>4</v>
      </c>
      <c r="G67" s="22">
        <v>4</v>
      </c>
      <c r="H67" s="22"/>
      <c r="I67" s="22"/>
      <c r="J67" s="22"/>
      <c r="K67" s="22">
        <v>6</v>
      </c>
      <c r="L67" s="22">
        <v>7</v>
      </c>
      <c r="M67" s="22"/>
      <c r="N67" s="22">
        <v>13</v>
      </c>
      <c r="O67" s="78"/>
      <c r="P67" s="25">
        <f t="shared" si="4"/>
        <v>81</v>
      </c>
    </row>
    <row r="68" spans="1:16" s="12" customFormat="1" x14ac:dyDescent="0.25">
      <c r="A68" s="166" t="s">
        <v>281</v>
      </c>
      <c r="B68" s="167" t="s">
        <v>282</v>
      </c>
      <c r="C68" s="77">
        <v>5</v>
      </c>
      <c r="D68" s="22">
        <v>5</v>
      </c>
      <c r="E68" s="22">
        <v>4</v>
      </c>
      <c r="F68" s="22"/>
      <c r="G68" s="22">
        <v>4</v>
      </c>
      <c r="H68" s="22">
        <v>3</v>
      </c>
      <c r="I68" s="22"/>
      <c r="J68" s="22">
        <v>7</v>
      </c>
      <c r="K68" s="22"/>
      <c r="L68" s="22">
        <v>5</v>
      </c>
      <c r="M68" s="22">
        <v>5</v>
      </c>
      <c r="N68" s="22">
        <v>12</v>
      </c>
      <c r="O68" s="78"/>
      <c r="P68" s="25">
        <f t="shared" si="4"/>
        <v>50</v>
      </c>
    </row>
    <row r="69" spans="1:16" s="12" customFormat="1" x14ac:dyDescent="0.25">
      <c r="A69" s="166" t="s">
        <v>285</v>
      </c>
      <c r="B69" s="167" t="s">
        <v>286</v>
      </c>
      <c r="C69" s="22">
        <v>5</v>
      </c>
      <c r="D69" s="22">
        <v>3</v>
      </c>
      <c r="E69" s="22">
        <v>2</v>
      </c>
      <c r="F69" s="22">
        <v>1</v>
      </c>
      <c r="G69" s="22">
        <v>5</v>
      </c>
      <c r="H69" s="22">
        <v>3</v>
      </c>
      <c r="I69" s="22"/>
      <c r="J69" s="22">
        <v>5</v>
      </c>
      <c r="K69" s="22">
        <v>6</v>
      </c>
      <c r="L69" s="22">
        <v>8</v>
      </c>
      <c r="M69" s="22"/>
      <c r="N69" s="22">
        <v>10</v>
      </c>
      <c r="O69" s="78"/>
      <c r="P69" s="25">
        <f t="shared" si="4"/>
        <v>48</v>
      </c>
    </row>
    <row r="70" spans="1:16" s="12" customFormat="1" x14ac:dyDescent="0.25">
      <c r="A70" s="166" t="s">
        <v>289</v>
      </c>
      <c r="B70" s="167" t="s">
        <v>290</v>
      </c>
      <c r="C70" s="77">
        <v>3</v>
      </c>
      <c r="D70" s="22"/>
      <c r="E70" s="22"/>
      <c r="F70" s="22"/>
      <c r="G70" s="22">
        <v>1</v>
      </c>
      <c r="H70" s="22"/>
      <c r="I70" s="22"/>
      <c r="J70" s="22"/>
      <c r="K70" s="22">
        <v>6</v>
      </c>
      <c r="L70" s="22">
        <v>5</v>
      </c>
      <c r="M70" s="22">
        <v>7</v>
      </c>
      <c r="N70" s="22">
        <v>14</v>
      </c>
      <c r="O70" s="78"/>
      <c r="P70" s="25">
        <f t="shared" si="4"/>
        <v>36</v>
      </c>
    </row>
    <row r="71" spans="1:16" s="12" customFormat="1" x14ac:dyDescent="0.25">
      <c r="A71" s="166" t="s">
        <v>297</v>
      </c>
      <c r="B71" s="167" t="s">
        <v>298</v>
      </c>
      <c r="C71" s="22">
        <v>5</v>
      </c>
      <c r="D71" s="22">
        <v>5</v>
      </c>
      <c r="E71" s="22"/>
      <c r="F71" s="22">
        <v>4</v>
      </c>
      <c r="G71" s="22">
        <v>4</v>
      </c>
      <c r="H71" s="22">
        <v>2</v>
      </c>
      <c r="I71" s="22"/>
      <c r="J71" s="22">
        <v>8</v>
      </c>
      <c r="K71" s="22">
        <v>8</v>
      </c>
      <c r="L71" s="22">
        <v>7</v>
      </c>
      <c r="M71" s="22"/>
      <c r="N71" s="22">
        <v>12</v>
      </c>
      <c r="O71" s="78"/>
      <c r="P71" s="25">
        <f t="shared" si="4"/>
        <v>55</v>
      </c>
    </row>
    <row r="72" spans="1:16" s="12" customFormat="1" x14ac:dyDescent="0.25">
      <c r="A72" s="166" t="s">
        <v>301</v>
      </c>
      <c r="B72" s="167" t="s">
        <v>302</v>
      </c>
      <c r="C72" s="77">
        <v>5</v>
      </c>
      <c r="D72" s="22"/>
      <c r="E72" s="22">
        <v>3</v>
      </c>
      <c r="F72" s="22">
        <v>4</v>
      </c>
      <c r="G72" s="22">
        <v>4</v>
      </c>
      <c r="H72" s="22"/>
      <c r="I72" s="22"/>
      <c r="J72" s="22"/>
      <c r="K72" s="22">
        <v>6</v>
      </c>
      <c r="L72" s="22">
        <v>7</v>
      </c>
      <c r="M72" s="22"/>
      <c r="N72" s="22">
        <v>13</v>
      </c>
      <c r="O72" s="78"/>
      <c r="P72" s="25">
        <f t="shared" si="4"/>
        <v>42</v>
      </c>
    </row>
    <row r="73" spans="1:16" s="12" customFormat="1" x14ac:dyDescent="0.25">
      <c r="A73" s="166" t="s">
        <v>303</v>
      </c>
      <c r="B73" s="167" t="s">
        <v>304</v>
      </c>
      <c r="C73" s="77">
        <v>5</v>
      </c>
      <c r="D73" s="22">
        <v>5</v>
      </c>
      <c r="E73" s="22">
        <v>4</v>
      </c>
      <c r="F73" s="22"/>
      <c r="G73" s="22">
        <v>4</v>
      </c>
      <c r="H73" s="22">
        <v>5</v>
      </c>
      <c r="I73" s="22"/>
      <c r="J73" s="22">
        <v>7</v>
      </c>
      <c r="K73" s="22"/>
      <c r="L73" s="22">
        <v>5</v>
      </c>
      <c r="M73" s="22">
        <v>5</v>
      </c>
      <c r="N73" s="22">
        <v>12</v>
      </c>
      <c r="O73" s="78"/>
      <c r="P73" s="25">
        <f t="shared" si="4"/>
        <v>52</v>
      </c>
    </row>
    <row r="74" spans="1:16" s="12" customFormat="1" x14ac:dyDescent="0.25">
      <c r="A74" s="166" t="s">
        <v>305</v>
      </c>
      <c r="B74" s="167" t="s">
        <v>306</v>
      </c>
      <c r="C74" s="22">
        <v>5</v>
      </c>
      <c r="D74" s="22">
        <v>3</v>
      </c>
      <c r="E74" s="22">
        <v>2</v>
      </c>
      <c r="F74" s="22">
        <v>1</v>
      </c>
      <c r="G74" s="22">
        <v>5</v>
      </c>
      <c r="H74" s="22">
        <v>3</v>
      </c>
      <c r="I74" s="22"/>
      <c r="J74" s="22">
        <v>5</v>
      </c>
      <c r="K74" s="22">
        <v>6</v>
      </c>
      <c r="L74" s="22">
        <v>8</v>
      </c>
      <c r="M74" s="22"/>
      <c r="N74" s="22">
        <v>10</v>
      </c>
      <c r="O74" s="78"/>
      <c r="P74" s="25">
        <f t="shared" si="4"/>
        <v>48</v>
      </c>
    </row>
    <row r="75" spans="1:16" s="12" customFormat="1" x14ac:dyDescent="0.25">
      <c r="A75" s="166" t="s">
        <v>307</v>
      </c>
      <c r="B75" s="167" t="s">
        <v>308</v>
      </c>
      <c r="C75" s="77">
        <v>3</v>
      </c>
      <c r="D75" s="22"/>
      <c r="E75" s="22"/>
      <c r="F75" s="22"/>
      <c r="G75" s="22">
        <v>1</v>
      </c>
      <c r="H75" s="22"/>
      <c r="I75" s="22"/>
      <c r="J75" s="22"/>
      <c r="K75" s="22">
        <v>6</v>
      </c>
      <c r="L75" s="22">
        <v>5</v>
      </c>
      <c r="M75" s="22">
        <v>7</v>
      </c>
      <c r="N75" s="22">
        <v>14</v>
      </c>
      <c r="O75" s="78"/>
      <c r="P75" s="25">
        <f t="shared" si="4"/>
        <v>36</v>
      </c>
    </row>
    <row r="76" spans="1:16" s="12" customFormat="1" x14ac:dyDescent="0.25">
      <c r="A76" s="166" t="s">
        <v>309</v>
      </c>
      <c r="B76" s="167" t="s">
        <v>310</v>
      </c>
      <c r="C76" s="22">
        <v>5</v>
      </c>
      <c r="D76" s="22">
        <v>5</v>
      </c>
      <c r="E76" s="22"/>
      <c r="F76" s="22">
        <v>4</v>
      </c>
      <c r="G76" s="22">
        <v>4</v>
      </c>
      <c r="H76" s="22">
        <v>5</v>
      </c>
      <c r="I76" s="22"/>
      <c r="J76" s="22">
        <v>8</v>
      </c>
      <c r="K76" s="22">
        <v>8</v>
      </c>
      <c r="L76" s="22">
        <v>7</v>
      </c>
      <c r="M76" s="22"/>
      <c r="N76" s="22">
        <v>12</v>
      </c>
      <c r="O76" s="78"/>
      <c r="P76" s="25">
        <f t="shared" si="4"/>
        <v>58</v>
      </c>
    </row>
    <row r="77" spans="1:16" s="12" customFormat="1" x14ac:dyDescent="0.25">
      <c r="A77" s="166" t="s">
        <v>311</v>
      </c>
      <c r="B77" s="167" t="s">
        <v>312</v>
      </c>
      <c r="C77" s="77">
        <v>5</v>
      </c>
      <c r="D77" s="22"/>
      <c r="E77" s="22">
        <v>3</v>
      </c>
      <c r="F77" s="22">
        <v>4</v>
      </c>
      <c r="G77" s="22">
        <v>4</v>
      </c>
      <c r="H77" s="22"/>
      <c r="I77" s="22"/>
      <c r="J77" s="22">
        <v>5</v>
      </c>
      <c r="K77" s="22"/>
      <c r="L77" s="22">
        <v>7</v>
      </c>
      <c r="M77" s="22"/>
      <c r="N77" s="22">
        <v>9</v>
      </c>
      <c r="O77" s="78"/>
      <c r="P77" s="25">
        <f t="shared" si="4"/>
        <v>37</v>
      </c>
    </row>
    <row r="78" spans="1:16" s="12" customFormat="1" x14ac:dyDescent="0.25">
      <c r="A78" s="166" t="s">
        <v>313</v>
      </c>
      <c r="B78" s="167" t="s">
        <v>314</v>
      </c>
      <c r="C78" s="22">
        <v>5</v>
      </c>
      <c r="D78" s="22">
        <v>5</v>
      </c>
      <c r="E78" s="77">
        <v>5</v>
      </c>
      <c r="F78" s="22">
        <v>5</v>
      </c>
      <c r="G78" s="22"/>
      <c r="H78" s="22">
        <v>5</v>
      </c>
      <c r="I78" s="22"/>
      <c r="J78" s="22">
        <v>6</v>
      </c>
      <c r="K78" s="22"/>
      <c r="L78" s="22"/>
      <c r="M78" s="22">
        <v>8</v>
      </c>
      <c r="N78" s="22">
        <v>13</v>
      </c>
      <c r="O78" s="78"/>
      <c r="P78" s="25">
        <f t="shared" si="4"/>
        <v>52</v>
      </c>
    </row>
    <row r="79" spans="1:16" s="12" customFormat="1" x14ac:dyDescent="0.25">
      <c r="A79" s="166" t="s">
        <v>315</v>
      </c>
      <c r="B79" s="167" t="s">
        <v>316</v>
      </c>
      <c r="C79" s="22">
        <v>4</v>
      </c>
      <c r="D79" s="22">
        <v>5</v>
      </c>
      <c r="E79" s="77">
        <v>4</v>
      </c>
      <c r="F79" s="22"/>
      <c r="G79" s="22">
        <v>5</v>
      </c>
      <c r="H79" s="22"/>
      <c r="I79" s="22">
        <v>5</v>
      </c>
      <c r="J79" s="22">
        <v>7</v>
      </c>
      <c r="K79" s="22">
        <v>5</v>
      </c>
      <c r="L79" s="22">
        <v>7</v>
      </c>
      <c r="M79" s="22"/>
      <c r="N79" s="22">
        <v>12</v>
      </c>
      <c r="O79" s="78"/>
      <c r="P79" s="25">
        <f t="shared" si="4"/>
        <v>54</v>
      </c>
    </row>
    <row r="80" spans="1:16" s="12" customFormat="1" x14ac:dyDescent="0.25">
      <c r="A80" s="166" t="s">
        <v>317</v>
      </c>
      <c r="B80" s="167" t="s">
        <v>318</v>
      </c>
      <c r="C80" s="22">
        <v>5</v>
      </c>
      <c r="D80" s="22">
        <v>5</v>
      </c>
      <c r="E80" s="77">
        <v>5</v>
      </c>
      <c r="F80" s="22"/>
      <c r="G80" s="22">
        <v>4</v>
      </c>
      <c r="H80" s="22"/>
      <c r="I80" s="22">
        <v>5</v>
      </c>
      <c r="J80" s="22"/>
      <c r="K80" s="22">
        <v>6</v>
      </c>
      <c r="L80" s="22"/>
      <c r="M80" s="22">
        <v>7</v>
      </c>
      <c r="N80" s="22">
        <v>11</v>
      </c>
      <c r="O80" s="78"/>
      <c r="P80" s="25">
        <f t="shared" si="4"/>
        <v>48</v>
      </c>
    </row>
    <row r="81" spans="1:16" s="12" customFormat="1" x14ac:dyDescent="0.25">
      <c r="A81" s="166" t="s">
        <v>321</v>
      </c>
      <c r="B81" s="167" t="s">
        <v>322</v>
      </c>
      <c r="C81" s="77">
        <v>5</v>
      </c>
      <c r="D81" s="22">
        <v>5</v>
      </c>
      <c r="E81" s="22">
        <v>4</v>
      </c>
      <c r="F81" s="22"/>
      <c r="G81" s="22">
        <v>4</v>
      </c>
      <c r="H81" s="22">
        <v>3</v>
      </c>
      <c r="I81" s="22"/>
      <c r="J81" s="22">
        <v>7</v>
      </c>
      <c r="K81" s="22">
        <v>8</v>
      </c>
      <c r="L81" s="22">
        <v>8</v>
      </c>
      <c r="M81" s="22"/>
      <c r="N81" s="22">
        <v>13</v>
      </c>
      <c r="O81" s="78"/>
      <c r="P81" s="25">
        <f t="shared" si="4"/>
        <v>57</v>
      </c>
    </row>
    <row r="82" spans="1:16" s="12" customFormat="1" x14ac:dyDescent="0.25">
      <c r="A82" s="166" t="s">
        <v>325</v>
      </c>
      <c r="B82" s="167" t="s">
        <v>326</v>
      </c>
      <c r="C82" s="22">
        <v>5</v>
      </c>
      <c r="D82" s="22">
        <v>3</v>
      </c>
      <c r="E82" s="22">
        <v>2</v>
      </c>
      <c r="F82" s="22">
        <v>1</v>
      </c>
      <c r="G82" s="22">
        <v>5</v>
      </c>
      <c r="H82" s="22">
        <v>3</v>
      </c>
      <c r="I82" s="22"/>
      <c r="J82" s="22"/>
      <c r="K82" s="22"/>
      <c r="L82" s="22">
        <v>9</v>
      </c>
      <c r="M82" s="22">
        <v>10</v>
      </c>
      <c r="N82" s="22">
        <v>13</v>
      </c>
      <c r="O82" s="78"/>
      <c r="P82" s="25">
        <f t="shared" si="4"/>
        <v>51</v>
      </c>
    </row>
    <row r="83" spans="1:16" s="12" customFormat="1" x14ac:dyDescent="0.25">
      <c r="A83" s="166" t="s">
        <v>327</v>
      </c>
      <c r="B83" s="167" t="s">
        <v>328</v>
      </c>
      <c r="C83" s="77">
        <v>3</v>
      </c>
      <c r="D83" s="22"/>
      <c r="E83" s="22"/>
      <c r="F83" s="22"/>
      <c r="G83" s="22">
        <v>1</v>
      </c>
      <c r="H83" s="22"/>
      <c r="I83" s="22"/>
      <c r="J83" s="22"/>
      <c r="K83" s="22"/>
      <c r="L83" s="22"/>
      <c r="M83" s="22"/>
      <c r="N83" s="22"/>
      <c r="O83" s="78"/>
      <c r="P83" s="25">
        <f t="shared" ref="P83:P106" si="5">SUM(C83:N83)</f>
        <v>4</v>
      </c>
    </row>
    <row r="84" spans="1:16" s="12" customFormat="1" x14ac:dyDescent="0.25">
      <c r="A84" s="166" t="s">
        <v>331</v>
      </c>
      <c r="B84" s="167" t="s">
        <v>332</v>
      </c>
      <c r="C84" s="22">
        <v>4</v>
      </c>
      <c r="D84" s="22">
        <v>5</v>
      </c>
      <c r="E84" s="22"/>
      <c r="F84" s="22">
        <v>4</v>
      </c>
      <c r="G84" s="22">
        <v>4</v>
      </c>
      <c r="H84" s="22">
        <v>5</v>
      </c>
      <c r="I84" s="22"/>
      <c r="J84" s="22">
        <v>8</v>
      </c>
      <c r="K84" s="22"/>
      <c r="L84" s="22">
        <v>8</v>
      </c>
      <c r="M84" s="22">
        <v>9</v>
      </c>
      <c r="N84" s="22">
        <v>12</v>
      </c>
      <c r="O84" s="78"/>
      <c r="P84" s="25">
        <f t="shared" ref="P84:P99" si="6">SUM(C84:O84)</f>
        <v>59</v>
      </c>
    </row>
    <row r="85" spans="1:16" s="12" customFormat="1" x14ac:dyDescent="0.25">
      <c r="A85" s="166" t="s">
        <v>333</v>
      </c>
      <c r="B85" s="167" t="s">
        <v>334</v>
      </c>
      <c r="C85" s="77">
        <v>4</v>
      </c>
      <c r="D85" s="22"/>
      <c r="E85" s="22">
        <v>3</v>
      </c>
      <c r="F85" s="22">
        <v>4</v>
      </c>
      <c r="G85" s="22">
        <v>4</v>
      </c>
      <c r="H85" s="22"/>
      <c r="I85" s="22"/>
      <c r="J85" s="22"/>
      <c r="K85" s="22">
        <v>9</v>
      </c>
      <c r="L85" s="22">
        <v>8</v>
      </c>
      <c r="M85" s="22">
        <v>8</v>
      </c>
      <c r="N85" s="22">
        <v>12</v>
      </c>
      <c r="O85" s="78"/>
      <c r="P85" s="25">
        <f t="shared" si="6"/>
        <v>52</v>
      </c>
    </row>
    <row r="86" spans="1:16" s="12" customFormat="1" x14ac:dyDescent="0.25">
      <c r="A86" s="166" t="s">
        <v>339</v>
      </c>
      <c r="B86" s="167" t="s">
        <v>340</v>
      </c>
      <c r="C86" s="77">
        <v>4</v>
      </c>
      <c r="D86" s="22"/>
      <c r="E86" s="22">
        <v>3</v>
      </c>
      <c r="F86" s="22">
        <v>4</v>
      </c>
      <c r="G86" s="22">
        <v>4</v>
      </c>
      <c r="H86" s="22"/>
      <c r="I86" s="22"/>
      <c r="J86" s="22">
        <v>5</v>
      </c>
      <c r="K86" s="22"/>
      <c r="L86" s="22">
        <v>7</v>
      </c>
      <c r="M86" s="22"/>
      <c r="N86" s="22">
        <v>9</v>
      </c>
      <c r="O86" s="78"/>
      <c r="P86" s="25">
        <f t="shared" si="6"/>
        <v>36</v>
      </c>
    </row>
    <row r="87" spans="1:16" s="12" customFormat="1" x14ac:dyDescent="0.25">
      <c r="A87" s="166" t="s">
        <v>345</v>
      </c>
      <c r="B87" s="167" t="s">
        <v>346</v>
      </c>
      <c r="C87" s="22">
        <v>4</v>
      </c>
      <c r="D87" s="22"/>
      <c r="E87" s="77">
        <v>3</v>
      </c>
      <c r="F87" s="22"/>
      <c r="G87" s="22">
        <v>2</v>
      </c>
      <c r="H87" s="22"/>
      <c r="I87" s="22">
        <v>3</v>
      </c>
      <c r="J87" s="22">
        <v>6</v>
      </c>
      <c r="K87" s="22"/>
      <c r="L87" s="22"/>
      <c r="M87" s="22">
        <v>8</v>
      </c>
      <c r="N87" s="22">
        <v>13</v>
      </c>
      <c r="O87" s="78"/>
      <c r="P87" s="25">
        <f t="shared" si="6"/>
        <v>39</v>
      </c>
    </row>
    <row r="88" spans="1:16" s="12" customFormat="1" x14ac:dyDescent="0.25">
      <c r="A88" s="166" t="s">
        <v>347</v>
      </c>
      <c r="B88" s="167" t="s">
        <v>348</v>
      </c>
      <c r="C88" s="77">
        <v>3</v>
      </c>
      <c r="D88" s="22">
        <v>5</v>
      </c>
      <c r="E88" s="22">
        <v>4</v>
      </c>
      <c r="F88" s="22"/>
      <c r="G88" s="22">
        <v>4</v>
      </c>
      <c r="H88" s="22">
        <v>5</v>
      </c>
      <c r="I88" s="22"/>
      <c r="J88" s="22">
        <v>7</v>
      </c>
      <c r="K88" s="22">
        <v>5</v>
      </c>
      <c r="L88" s="22">
        <v>7</v>
      </c>
      <c r="M88" s="22"/>
      <c r="N88" s="22">
        <v>12</v>
      </c>
      <c r="O88" s="78"/>
      <c r="P88" s="25">
        <f t="shared" si="6"/>
        <v>52</v>
      </c>
    </row>
    <row r="89" spans="1:16" s="12" customFormat="1" x14ac:dyDescent="0.25">
      <c r="A89" s="166" t="s">
        <v>349</v>
      </c>
      <c r="B89" s="167" t="s">
        <v>350</v>
      </c>
      <c r="C89" s="22">
        <v>4</v>
      </c>
      <c r="D89" s="22">
        <v>3</v>
      </c>
      <c r="E89" s="22">
        <v>2</v>
      </c>
      <c r="F89" s="22">
        <v>1</v>
      </c>
      <c r="G89" s="22">
        <v>5</v>
      </c>
      <c r="H89" s="22">
        <v>3</v>
      </c>
      <c r="I89" s="22"/>
      <c r="J89" s="22"/>
      <c r="K89" s="22">
        <v>6</v>
      </c>
      <c r="L89" s="22"/>
      <c r="M89" s="22">
        <v>7</v>
      </c>
      <c r="N89" s="22">
        <v>11</v>
      </c>
      <c r="O89" s="78"/>
      <c r="P89" s="25">
        <f t="shared" si="6"/>
        <v>42</v>
      </c>
    </row>
    <row r="90" spans="1:16" s="12" customFormat="1" x14ac:dyDescent="0.25">
      <c r="A90" s="166" t="s">
        <v>353</v>
      </c>
      <c r="B90" s="167" t="s">
        <v>354</v>
      </c>
      <c r="C90" s="77">
        <v>3</v>
      </c>
      <c r="D90" s="22"/>
      <c r="E90" s="22"/>
      <c r="F90" s="22"/>
      <c r="G90" s="22">
        <v>1</v>
      </c>
      <c r="H90" s="22"/>
      <c r="I90" s="22"/>
      <c r="J90" s="22">
        <v>7</v>
      </c>
      <c r="K90" s="22">
        <v>8</v>
      </c>
      <c r="L90" s="22">
        <v>8</v>
      </c>
      <c r="M90" s="22"/>
      <c r="N90" s="22">
        <v>13</v>
      </c>
      <c r="O90" s="78"/>
      <c r="P90" s="25">
        <f t="shared" si="6"/>
        <v>40</v>
      </c>
    </row>
    <row r="91" spans="1:16" s="12" customFormat="1" x14ac:dyDescent="0.25">
      <c r="A91" s="166" t="s">
        <v>355</v>
      </c>
      <c r="B91" s="167" t="s">
        <v>356</v>
      </c>
      <c r="C91" s="22">
        <v>5</v>
      </c>
      <c r="D91" s="22">
        <v>5</v>
      </c>
      <c r="E91" s="22"/>
      <c r="F91" s="22">
        <v>4</v>
      </c>
      <c r="G91" s="22">
        <v>4</v>
      </c>
      <c r="H91" s="22">
        <v>2</v>
      </c>
      <c r="I91" s="22"/>
      <c r="J91" s="22"/>
      <c r="K91" s="22"/>
      <c r="L91" s="22">
        <v>9</v>
      </c>
      <c r="M91" s="22">
        <v>10</v>
      </c>
      <c r="N91" s="22">
        <v>13</v>
      </c>
      <c r="O91" s="78"/>
      <c r="P91" s="25">
        <f t="shared" si="6"/>
        <v>52</v>
      </c>
    </row>
    <row r="92" spans="1:16" s="12" customFormat="1" x14ac:dyDescent="0.25">
      <c r="A92" s="166" t="s">
        <v>357</v>
      </c>
      <c r="B92" s="167" t="s">
        <v>358</v>
      </c>
      <c r="C92" s="77">
        <v>5</v>
      </c>
      <c r="D92" s="22"/>
      <c r="E92" s="22">
        <v>3</v>
      </c>
      <c r="F92" s="22">
        <v>4</v>
      </c>
      <c r="G92" s="22">
        <v>4</v>
      </c>
      <c r="H92" s="22"/>
      <c r="I92" s="22"/>
      <c r="J92" s="22">
        <v>5</v>
      </c>
      <c r="K92" s="22"/>
      <c r="L92" s="22">
        <v>7</v>
      </c>
      <c r="M92" s="22"/>
      <c r="N92" s="22">
        <v>9</v>
      </c>
      <c r="O92" s="78"/>
      <c r="P92" s="25">
        <f t="shared" si="6"/>
        <v>37</v>
      </c>
    </row>
    <row r="93" spans="1:16" s="12" customFormat="1" x14ac:dyDescent="0.25">
      <c r="A93" s="166" t="s">
        <v>359</v>
      </c>
      <c r="B93" s="167" t="s">
        <v>360</v>
      </c>
      <c r="C93" s="77">
        <v>5</v>
      </c>
      <c r="D93" s="22">
        <v>5</v>
      </c>
      <c r="E93" s="22">
        <v>4</v>
      </c>
      <c r="F93" s="22"/>
      <c r="G93" s="22">
        <v>4</v>
      </c>
      <c r="H93" s="22">
        <v>5</v>
      </c>
      <c r="I93" s="22"/>
      <c r="J93" s="22">
        <v>5</v>
      </c>
      <c r="K93" s="22"/>
      <c r="L93" s="22">
        <v>7</v>
      </c>
      <c r="M93" s="22"/>
      <c r="N93" s="22">
        <v>9</v>
      </c>
      <c r="O93" s="78"/>
      <c r="P93" s="25">
        <f t="shared" si="6"/>
        <v>44</v>
      </c>
    </row>
    <row r="94" spans="1:16" s="12" customFormat="1" x14ac:dyDescent="0.25">
      <c r="A94" s="166" t="s">
        <v>361</v>
      </c>
      <c r="B94" s="167" t="s">
        <v>362</v>
      </c>
      <c r="C94" s="22">
        <v>5</v>
      </c>
      <c r="D94" s="22">
        <v>3</v>
      </c>
      <c r="E94" s="22">
        <v>2</v>
      </c>
      <c r="F94" s="22">
        <v>1</v>
      </c>
      <c r="G94" s="22">
        <v>5</v>
      </c>
      <c r="H94" s="22">
        <v>3</v>
      </c>
      <c r="I94" s="22"/>
      <c r="J94" s="22">
        <v>5</v>
      </c>
      <c r="K94" s="22"/>
      <c r="L94" s="22">
        <v>7</v>
      </c>
      <c r="M94" s="22"/>
      <c r="N94" s="22">
        <v>9</v>
      </c>
      <c r="O94" s="89"/>
      <c r="P94" s="25">
        <f t="shared" si="6"/>
        <v>40</v>
      </c>
    </row>
    <row r="95" spans="1:16" s="12" customFormat="1" x14ac:dyDescent="0.25">
      <c r="A95" s="166" t="s">
        <v>363</v>
      </c>
      <c r="B95" s="167" t="s">
        <v>364</v>
      </c>
      <c r="C95" s="77">
        <v>3</v>
      </c>
      <c r="D95" s="22"/>
      <c r="E95" s="22"/>
      <c r="F95" s="22"/>
      <c r="G95" s="22">
        <v>1</v>
      </c>
      <c r="H95" s="22"/>
      <c r="I95" s="22"/>
      <c r="J95" s="22">
        <v>6</v>
      </c>
      <c r="K95" s="22"/>
      <c r="L95" s="22"/>
      <c r="M95" s="22">
        <v>8</v>
      </c>
      <c r="N95" s="22">
        <v>13</v>
      </c>
      <c r="O95" s="78"/>
      <c r="P95" s="25">
        <f t="shared" si="6"/>
        <v>31</v>
      </c>
    </row>
    <row r="96" spans="1:16" s="12" customFormat="1" x14ac:dyDescent="0.25">
      <c r="A96" s="166" t="s">
        <v>365</v>
      </c>
      <c r="B96" s="167" t="s">
        <v>366</v>
      </c>
      <c r="C96" s="22">
        <v>5</v>
      </c>
      <c r="D96" s="22">
        <v>5</v>
      </c>
      <c r="E96" s="22"/>
      <c r="F96" s="22">
        <v>4</v>
      </c>
      <c r="G96" s="22">
        <v>4</v>
      </c>
      <c r="H96" s="22">
        <v>2</v>
      </c>
      <c r="I96" s="22"/>
      <c r="J96" s="22">
        <v>7</v>
      </c>
      <c r="K96" s="22">
        <v>5</v>
      </c>
      <c r="L96" s="22">
        <v>7</v>
      </c>
      <c r="M96" s="22"/>
      <c r="N96" s="22">
        <v>12</v>
      </c>
      <c r="O96" s="78"/>
      <c r="P96" s="25">
        <f t="shared" si="6"/>
        <v>51</v>
      </c>
    </row>
    <row r="97" spans="1:16" s="12" customFormat="1" x14ac:dyDescent="0.25">
      <c r="A97" s="166" t="s">
        <v>367</v>
      </c>
      <c r="B97" s="167" t="s">
        <v>368</v>
      </c>
      <c r="C97" s="77">
        <v>5</v>
      </c>
      <c r="D97" s="22">
        <v>5</v>
      </c>
      <c r="E97" s="22">
        <v>4</v>
      </c>
      <c r="F97" s="22"/>
      <c r="G97" s="22">
        <v>4</v>
      </c>
      <c r="H97" s="22">
        <v>3</v>
      </c>
      <c r="I97" s="22"/>
      <c r="J97" s="22"/>
      <c r="K97" s="22">
        <v>6</v>
      </c>
      <c r="L97" s="22"/>
      <c r="M97" s="22">
        <v>7</v>
      </c>
      <c r="N97" s="22">
        <v>11</v>
      </c>
      <c r="O97" s="78"/>
      <c r="P97" s="25">
        <f t="shared" si="6"/>
        <v>45</v>
      </c>
    </row>
    <row r="98" spans="1:16" s="12" customFormat="1" x14ac:dyDescent="0.25">
      <c r="A98" s="166" t="s">
        <v>369</v>
      </c>
      <c r="B98" s="167" t="s">
        <v>370</v>
      </c>
      <c r="C98" s="22">
        <v>5</v>
      </c>
      <c r="D98" s="22">
        <v>3</v>
      </c>
      <c r="E98" s="22">
        <v>2</v>
      </c>
      <c r="F98" s="22">
        <v>1</v>
      </c>
      <c r="G98" s="22">
        <v>5</v>
      </c>
      <c r="H98" s="22">
        <v>3</v>
      </c>
      <c r="I98" s="22"/>
      <c r="J98" s="22">
        <v>7</v>
      </c>
      <c r="K98" s="22">
        <v>8</v>
      </c>
      <c r="L98" s="22">
        <v>8</v>
      </c>
      <c r="M98" s="22"/>
      <c r="N98" s="22">
        <v>13</v>
      </c>
      <c r="O98" s="78"/>
      <c r="P98" s="25">
        <f t="shared" si="6"/>
        <v>55</v>
      </c>
    </row>
    <row r="99" spans="1:16" s="12" customFormat="1" x14ac:dyDescent="0.25">
      <c r="A99" s="166" t="s">
        <v>375</v>
      </c>
      <c r="B99" s="167" t="s">
        <v>376</v>
      </c>
      <c r="C99" s="77">
        <v>3</v>
      </c>
      <c r="D99" s="22"/>
      <c r="E99" s="22"/>
      <c r="F99" s="22"/>
      <c r="G99" s="22">
        <v>1</v>
      </c>
      <c r="H99" s="22"/>
      <c r="I99" s="22"/>
      <c r="J99" s="22"/>
      <c r="K99" s="22"/>
      <c r="L99" s="22">
        <v>9</v>
      </c>
      <c r="M99" s="22">
        <v>10</v>
      </c>
      <c r="N99" s="22">
        <v>13</v>
      </c>
      <c r="O99" s="78"/>
      <c r="P99" s="25">
        <f t="shared" si="6"/>
        <v>36</v>
      </c>
    </row>
    <row r="100" spans="1:16" s="12" customFormat="1" x14ac:dyDescent="0.25">
      <c r="A100" s="166" t="s">
        <v>379</v>
      </c>
      <c r="B100" s="167" t="s">
        <v>380</v>
      </c>
      <c r="C100" s="22">
        <v>5</v>
      </c>
      <c r="D100" s="22">
        <v>5</v>
      </c>
      <c r="E100" s="22"/>
      <c r="F100" s="22">
        <v>4</v>
      </c>
      <c r="G100" s="22">
        <v>4</v>
      </c>
      <c r="H100" s="22">
        <v>2</v>
      </c>
      <c r="I100" s="22"/>
      <c r="J100" s="22"/>
      <c r="K100" s="22"/>
      <c r="L100" s="22"/>
      <c r="M100" s="22"/>
      <c r="N100" s="22"/>
      <c r="O100" s="78"/>
      <c r="P100" s="25">
        <f t="shared" si="5"/>
        <v>20</v>
      </c>
    </row>
    <row r="101" spans="1:16" s="12" customFormat="1" x14ac:dyDescent="0.25">
      <c r="A101" s="166" t="s">
        <v>381</v>
      </c>
      <c r="B101" s="167" t="s">
        <v>382</v>
      </c>
      <c r="C101" s="77">
        <v>4</v>
      </c>
      <c r="D101" s="22"/>
      <c r="E101" s="22">
        <v>3</v>
      </c>
      <c r="F101" s="22">
        <v>4</v>
      </c>
      <c r="G101" s="22">
        <v>4</v>
      </c>
      <c r="H101" s="22"/>
      <c r="I101" s="22"/>
      <c r="J101" s="22">
        <v>8</v>
      </c>
      <c r="K101" s="22"/>
      <c r="L101" s="22">
        <v>8</v>
      </c>
      <c r="M101" s="22">
        <v>9</v>
      </c>
      <c r="N101" s="22">
        <v>12</v>
      </c>
      <c r="O101" s="78"/>
      <c r="P101" s="25">
        <f>SUM(C101:O101)</f>
        <v>52</v>
      </c>
    </row>
    <row r="102" spans="1:16" s="12" customFormat="1" x14ac:dyDescent="0.25">
      <c r="A102" s="166" t="s">
        <v>383</v>
      </c>
      <c r="B102" s="167" t="s">
        <v>384</v>
      </c>
      <c r="C102" s="22">
        <v>4</v>
      </c>
      <c r="D102" s="22"/>
      <c r="E102" s="77">
        <v>5</v>
      </c>
      <c r="F102" s="22"/>
      <c r="G102" s="22">
        <v>3</v>
      </c>
      <c r="H102" s="22">
        <v>4</v>
      </c>
      <c r="I102" s="22">
        <v>4</v>
      </c>
      <c r="J102" s="22"/>
      <c r="K102" s="22">
        <v>9</v>
      </c>
      <c r="L102" s="22">
        <v>8</v>
      </c>
      <c r="M102" s="22">
        <v>8</v>
      </c>
      <c r="N102" s="22">
        <v>12</v>
      </c>
      <c r="O102" s="78"/>
      <c r="P102" s="25">
        <f>SUM(C102:O102)</f>
        <v>57</v>
      </c>
    </row>
    <row r="103" spans="1:16" s="12" customFormat="1" x14ac:dyDescent="0.25">
      <c r="A103" s="166" t="s">
        <v>385</v>
      </c>
      <c r="B103" s="167" t="s">
        <v>386</v>
      </c>
      <c r="C103" s="22">
        <v>4</v>
      </c>
      <c r="D103" s="22"/>
      <c r="E103" s="77">
        <v>5</v>
      </c>
      <c r="F103" s="22">
        <v>5</v>
      </c>
      <c r="G103" s="22">
        <v>4</v>
      </c>
      <c r="H103" s="22"/>
      <c r="I103" s="22">
        <v>5</v>
      </c>
      <c r="J103" s="22"/>
      <c r="K103" s="22">
        <v>6</v>
      </c>
      <c r="L103" s="22"/>
      <c r="M103" s="22">
        <v>7</v>
      </c>
      <c r="N103" s="22">
        <v>11</v>
      </c>
      <c r="O103" s="78"/>
      <c r="P103" s="25">
        <f>SUM(C103:O103)</f>
        <v>47</v>
      </c>
    </row>
    <row r="104" spans="1:16" s="12" customFormat="1" x14ac:dyDescent="0.25">
      <c r="A104" s="166" t="s">
        <v>391</v>
      </c>
      <c r="B104" s="167" t="s">
        <v>392</v>
      </c>
      <c r="C104" s="22">
        <v>3</v>
      </c>
      <c r="D104" s="22">
        <v>4</v>
      </c>
      <c r="E104" s="77">
        <v>5</v>
      </c>
      <c r="F104" s="22">
        <v>3</v>
      </c>
      <c r="G104" s="22"/>
      <c r="H104" s="22"/>
      <c r="I104" s="22">
        <v>5</v>
      </c>
      <c r="J104" s="22">
        <v>7</v>
      </c>
      <c r="K104" s="22">
        <v>8</v>
      </c>
      <c r="L104" s="22">
        <v>8</v>
      </c>
      <c r="M104" s="22"/>
      <c r="N104" s="22">
        <v>13</v>
      </c>
      <c r="O104" s="78"/>
      <c r="P104" s="25">
        <f>SUM(C104:O104)</f>
        <v>56</v>
      </c>
    </row>
    <row r="105" spans="1:16" s="12" customFormat="1" x14ac:dyDescent="0.25">
      <c r="A105" s="166" t="s">
        <v>393</v>
      </c>
      <c r="B105" s="167" t="s">
        <v>394</v>
      </c>
      <c r="C105" s="22"/>
      <c r="D105" s="22">
        <v>4</v>
      </c>
      <c r="E105" s="77">
        <v>5</v>
      </c>
      <c r="F105" s="22">
        <v>5</v>
      </c>
      <c r="G105" s="22">
        <v>4</v>
      </c>
      <c r="H105" s="22"/>
      <c r="I105" s="22">
        <v>5</v>
      </c>
      <c r="J105" s="22"/>
      <c r="K105" s="22"/>
      <c r="L105" s="22">
        <v>9</v>
      </c>
      <c r="M105" s="22">
        <v>10</v>
      </c>
      <c r="N105" s="22">
        <v>13</v>
      </c>
      <c r="O105" s="78"/>
      <c r="P105" s="25">
        <f>SUM(C105:O105)</f>
        <v>55</v>
      </c>
    </row>
    <row r="106" spans="1:16" s="12" customFormat="1" x14ac:dyDescent="0.25">
      <c r="A106" s="166" t="s">
        <v>395</v>
      </c>
      <c r="B106" s="167" t="s">
        <v>396</v>
      </c>
      <c r="C106" s="77">
        <v>4</v>
      </c>
      <c r="D106" s="22">
        <v>5</v>
      </c>
      <c r="E106" s="22">
        <v>4</v>
      </c>
      <c r="F106" s="22"/>
      <c r="G106" s="22">
        <v>4</v>
      </c>
      <c r="H106" s="22">
        <v>3</v>
      </c>
      <c r="I106" s="22"/>
      <c r="J106" s="22"/>
      <c r="K106" s="22"/>
      <c r="L106" s="22"/>
      <c r="M106" s="22"/>
      <c r="N106" s="22"/>
      <c r="O106" s="78"/>
      <c r="P106" s="25">
        <f t="shared" si="5"/>
        <v>20</v>
      </c>
    </row>
    <row r="107" spans="1:16" s="12" customFormat="1" x14ac:dyDescent="0.25">
      <c r="A107" s="166" t="s">
        <v>405</v>
      </c>
      <c r="B107" s="167" t="s">
        <v>406</v>
      </c>
      <c r="C107" s="22">
        <v>5</v>
      </c>
      <c r="D107" s="22">
        <v>3</v>
      </c>
      <c r="E107" s="22">
        <v>2</v>
      </c>
      <c r="F107" s="22">
        <v>1</v>
      </c>
      <c r="G107" s="22">
        <v>5</v>
      </c>
      <c r="H107" s="22">
        <v>3</v>
      </c>
      <c r="I107" s="22"/>
      <c r="J107" s="22">
        <v>8</v>
      </c>
      <c r="K107" s="22"/>
      <c r="L107" s="22">
        <v>8</v>
      </c>
      <c r="M107" s="22">
        <v>9</v>
      </c>
      <c r="N107" s="22">
        <v>12</v>
      </c>
      <c r="O107" s="78"/>
      <c r="P107" s="25">
        <f t="shared" ref="P107:P118" si="7">SUM(C107:O107)</f>
        <v>56</v>
      </c>
    </row>
    <row r="108" spans="1:16" s="12" customFormat="1" x14ac:dyDescent="0.25">
      <c r="A108" s="166" t="s">
        <v>407</v>
      </c>
      <c r="B108" s="167" t="s">
        <v>408</v>
      </c>
      <c r="C108" s="77">
        <v>3</v>
      </c>
      <c r="D108" s="22"/>
      <c r="E108" s="22"/>
      <c r="F108" s="22"/>
      <c r="G108" s="22">
        <v>1</v>
      </c>
      <c r="H108" s="22"/>
      <c r="I108" s="22"/>
      <c r="J108" s="22"/>
      <c r="K108" s="22">
        <v>9</v>
      </c>
      <c r="L108" s="22">
        <v>8</v>
      </c>
      <c r="M108" s="22">
        <v>8</v>
      </c>
      <c r="N108" s="22">
        <v>12</v>
      </c>
      <c r="O108" s="78"/>
      <c r="P108" s="25">
        <f t="shared" si="7"/>
        <v>41</v>
      </c>
    </row>
    <row r="109" spans="1:16" s="12" customFormat="1" x14ac:dyDescent="0.25">
      <c r="A109" s="166" t="s">
        <v>411</v>
      </c>
      <c r="B109" s="167" t="s">
        <v>412</v>
      </c>
      <c r="C109" s="22">
        <v>4</v>
      </c>
      <c r="D109" s="22">
        <v>5</v>
      </c>
      <c r="E109" s="22"/>
      <c r="F109" s="22">
        <v>4</v>
      </c>
      <c r="G109" s="22">
        <v>4</v>
      </c>
      <c r="H109" s="22">
        <v>2</v>
      </c>
      <c r="I109" s="22"/>
      <c r="J109" s="22">
        <v>8</v>
      </c>
      <c r="K109" s="22">
        <v>8</v>
      </c>
      <c r="L109" s="22">
        <v>7</v>
      </c>
      <c r="M109" s="22"/>
      <c r="N109" s="22">
        <v>12</v>
      </c>
      <c r="O109" s="78"/>
      <c r="P109" s="25">
        <f t="shared" si="7"/>
        <v>54</v>
      </c>
    </row>
    <row r="110" spans="1:16" s="12" customFormat="1" x14ac:dyDescent="0.25">
      <c r="A110" s="166" t="s">
        <v>413</v>
      </c>
      <c r="B110" s="167" t="s">
        <v>414</v>
      </c>
      <c r="C110" s="77">
        <v>4</v>
      </c>
      <c r="D110" s="22">
        <v>5</v>
      </c>
      <c r="E110" s="22">
        <v>4</v>
      </c>
      <c r="F110" s="22"/>
      <c r="G110" s="22">
        <v>4</v>
      </c>
      <c r="H110" s="22">
        <v>5</v>
      </c>
      <c r="I110" s="22"/>
      <c r="J110" s="22">
        <v>7</v>
      </c>
      <c r="K110" s="22"/>
      <c r="L110" s="22">
        <v>5</v>
      </c>
      <c r="M110" s="22">
        <v>5</v>
      </c>
      <c r="N110" s="22">
        <v>12</v>
      </c>
      <c r="O110" s="78"/>
      <c r="P110" s="25">
        <f t="shared" si="7"/>
        <v>51</v>
      </c>
    </row>
    <row r="111" spans="1:16" s="12" customFormat="1" x14ac:dyDescent="0.25">
      <c r="A111" s="166" t="s">
        <v>423</v>
      </c>
      <c r="B111" s="167" t="s">
        <v>424</v>
      </c>
      <c r="C111" s="22">
        <v>5</v>
      </c>
      <c r="D111" s="22">
        <v>3</v>
      </c>
      <c r="E111" s="22">
        <v>2</v>
      </c>
      <c r="F111" s="22">
        <v>1</v>
      </c>
      <c r="G111" s="22">
        <v>5</v>
      </c>
      <c r="H111" s="22">
        <v>5</v>
      </c>
      <c r="I111" s="22"/>
      <c r="J111" s="22">
        <v>5</v>
      </c>
      <c r="K111" s="22">
        <v>6</v>
      </c>
      <c r="L111" s="22">
        <v>8</v>
      </c>
      <c r="M111" s="22"/>
      <c r="N111" s="22">
        <v>10</v>
      </c>
      <c r="O111" s="78"/>
      <c r="P111" s="25">
        <f t="shared" si="7"/>
        <v>50</v>
      </c>
    </row>
    <row r="112" spans="1:16" s="12" customFormat="1" x14ac:dyDescent="0.25">
      <c r="A112" s="166" t="s">
        <v>425</v>
      </c>
      <c r="B112" s="167" t="s">
        <v>426</v>
      </c>
      <c r="C112" s="77">
        <v>3</v>
      </c>
      <c r="D112" s="22"/>
      <c r="E112" s="22"/>
      <c r="F112" s="22"/>
      <c r="G112" s="22">
        <v>1</v>
      </c>
      <c r="H112" s="22"/>
      <c r="I112" s="22"/>
      <c r="J112" s="22"/>
      <c r="K112" s="22">
        <v>6</v>
      </c>
      <c r="L112" s="22">
        <v>5</v>
      </c>
      <c r="M112" s="22">
        <v>7</v>
      </c>
      <c r="N112" s="22">
        <v>14</v>
      </c>
      <c r="O112" s="78"/>
      <c r="P112" s="25">
        <f t="shared" si="7"/>
        <v>36</v>
      </c>
    </row>
    <row r="113" spans="1:16" s="12" customFormat="1" x14ac:dyDescent="0.25">
      <c r="A113" s="166" t="s">
        <v>429</v>
      </c>
      <c r="B113" s="167" t="s">
        <v>430</v>
      </c>
      <c r="C113" s="22">
        <v>5</v>
      </c>
      <c r="D113" s="22">
        <v>5</v>
      </c>
      <c r="E113" s="22"/>
      <c r="F113" s="22">
        <v>4</v>
      </c>
      <c r="G113" s="22">
        <v>4</v>
      </c>
      <c r="H113" s="22">
        <v>5</v>
      </c>
      <c r="I113" s="22"/>
      <c r="J113" s="22">
        <v>8</v>
      </c>
      <c r="K113" s="22">
        <v>8</v>
      </c>
      <c r="L113" s="22">
        <v>7</v>
      </c>
      <c r="M113" s="22"/>
      <c r="N113" s="22">
        <v>12</v>
      </c>
      <c r="O113" s="78"/>
      <c r="P113" s="25">
        <f t="shared" si="7"/>
        <v>58</v>
      </c>
    </row>
    <row r="114" spans="1:16" s="12" customFormat="1" x14ac:dyDescent="0.25">
      <c r="A114" s="166" t="s">
        <v>431</v>
      </c>
      <c r="B114" s="167" t="s">
        <v>432</v>
      </c>
      <c r="C114" s="77">
        <v>5</v>
      </c>
      <c r="D114" s="22"/>
      <c r="E114" s="22">
        <v>3</v>
      </c>
      <c r="F114" s="22">
        <v>4</v>
      </c>
      <c r="G114" s="22">
        <v>4</v>
      </c>
      <c r="H114" s="22"/>
      <c r="I114" s="22"/>
      <c r="J114" s="22">
        <v>5</v>
      </c>
      <c r="K114" s="22"/>
      <c r="L114" s="22">
        <v>7</v>
      </c>
      <c r="M114" s="22"/>
      <c r="N114" s="22">
        <v>9</v>
      </c>
      <c r="O114" s="78"/>
      <c r="P114" s="25">
        <f t="shared" si="7"/>
        <v>37</v>
      </c>
    </row>
    <row r="115" spans="1:16" s="12" customFormat="1" x14ac:dyDescent="0.25">
      <c r="A115" s="166" t="s">
        <v>433</v>
      </c>
      <c r="B115" s="167" t="s">
        <v>434</v>
      </c>
      <c r="C115" s="22">
        <v>4</v>
      </c>
      <c r="D115" s="22"/>
      <c r="E115" s="77">
        <v>4</v>
      </c>
      <c r="F115" s="22">
        <v>4</v>
      </c>
      <c r="G115" s="22">
        <v>3</v>
      </c>
      <c r="H115" s="22"/>
      <c r="I115" s="22">
        <v>4</v>
      </c>
      <c r="J115" s="22">
        <v>6</v>
      </c>
      <c r="K115" s="22"/>
      <c r="L115" s="22"/>
      <c r="M115" s="22">
        <v>8</v>
      </c>
      <c r="N115" s="22">
        <v>13</v>
      </c>
      <c r="O115" s="78"/>
      <c r="P115" s="25">
        <f t="shared" si="7"/>
        <v>46</v>
      </c>
    </row>
    <row r="116" spans="1:16" s="12" customFormat="1" x14ac:dyDescent="0.25">
      <c r="A116" s="166" t="s">
        <v>435</v>
      </c>
      <c r="B116" s="167" t="s">
        <v>436</v>
      </c>
      <c r="C116" s="22"/>
      <c r="D116" s="22"/>
      <c r="E116" s="77">
        <v>2</v>
      </c>
      <c r="F116" s="22"/>
      <c r="G116" s="22">
        <v>5</v>
      </c>
      <c r="H116" s="22"/>
      <c r="I116" s="22">
        <v>4</v>
      </c>
      <c r="J116" s="22">
        <v>7</v>
      </c>
      <c r="K116" s="22">
        <v>5</v>
      </c>
      <c r="L116" s="22">
        <v>7</v>
      </c>
      <c r="M116" s="22"/>
      <c r="N116" s="22">
        <v>12</v>
      </c>
      <c r="O116" s="78"/>
      <c r="P116" s="25">
        <f t="shared" si="7"/>
        <v>42</v>
      </c>
    </row>
    <row r="117" spans="1:16" s="12" customFormat="1" x14ac:dyDescent="0.25">
      <c r="A117" s="166" t="s">
        <v>437</v>
      </c>
      <c r="B117" s="167" t="s">
        <v>438</v>
      </c>
      <c r="C117" s="22">
        <v>5</v>
      </c>
      <c r="D117" s="22">
        <v>5</v>
      </c>
      <c r="E117" s="77"/>
      <c r="F117" s="22"/>
      <c r="G117" s="22">
        <v>4</v>
      </c>
      <c r="H117" s="22"/>
      <c r="I117" s="22">
        <v>5</v>
      </c>
      <c r="J117" s="22"/>
      <c r="K117" s="22">
        <v>6</v>
      </c>
      <c r="L117" s="22"/>
      <c r="M117" s="22">
        <v>7</v>
      </c>
      <c r="N117" s="22">
        <v>11</v>
      </c>
      <c r="O117" s="78"/>
      <c r="P117" s="25">
        <f t="shared" si="7"/>
        <v>43</v>
      </c>
    </row>
    <row r="118" spans="1:16" s="12" customFormat="1" x14ac:dyDescent="0.25">
      <c r="A118" s="166" t="s">
        <v>439</v>
      </c>
      <c r="B118" s="167" t="s">
        <v>440</v>
      </c>
      <c r="C118" s="22">
        <v>5</v>
      </c>
      <c r="D118" s="22"/>
      <c r="E118" s="77">
        <v>5</v>
      </c>
      <c r="F118" s="22">
        <v>4</v>
      </c>
      <c r="G118" s="22">
        <v>5</v>
      </c>
      <c r="H118" s="22"/>
      <c r="I118" s="22"/>
      <c r="J118" s="22">
        <v>7</v>
      </c>
      <c r="K118" s="22">
        <v>8</v>
      </c>
      <c r="L118" s="22">
        <v>8</v>
      </c>
      <c r="M118" s="22"/>
      <c r="N118" s="22">
        <v>13</v>
      </c>
      <c r="O118" s="78"/>
      <c r="P118" s="25">
        <f t="shared" si="7"/>
        <v>55</v>
      </c>
    </row>
    <row r="119" spans="1:16" s="12" customFormat="1" ht="15.75" x14ac:dyDescent="0.25">
      <c r="A119" s="188" t="s">
        <v>47</v>
      </c>
      <c r="B119" s="189"/>
      <c r="C119" s="85">
        <f t="shared" ref="C119:N119" si="8">COUNTA(C15:C118)</f>
        <v>102</v>
      </c>
      <c r="D119" s="50">
        <f t="shared" si="8"/>
        <v>60</v>
      </c>
      <c r="E119" s="50">
        <f t="shared" si="8"/>
        <v>68</v>
      </c>
      <c r="F119" s="50">
        <f t="shared" si="8"/>
        <v>61</v>
      </c>
      <c r="G119" s="50">
        <f t="shared" si="8"/>
        <v>97</v>
      </c>
      <c r="H119" s="50">
        <f t="shared" si="8"/>
        <v>56</v>
      </c>
      <c r="I119" s="50">
        <f t="shared" si="8"/>
        <v>15</v>
      </c>
      <c r="J119" s="50">
        <f t="shared" si="8"/>
        <v>64</v>
      </c>
      <c r="K119" s="50">
        <f t="shared" si="8"/>
        <v>64</v>
      </c>
      <c r="L119" s="50">
        <f t="shared" si="8"/>
        <v>86</v>
      </c>
      <c r="M119" s="50">
        <f t="shared" si="8"/>
        <v>49</v>
      </c>
      <c r="N119" s="50">
        <f t="shared" si="8"/>
        <v>99</v>
      </c>
      <c r="O119" s="26">
        <f>COUNT(O15:O118)</f>
        <v>0</v>
      </c>
      <c r="P119" s="25"/>
    </row>
    <row r="120" spans="1:16" s="12" customFormat="1" ht="15.75" x14ac:dyDescent="0.25">
      <c r="A120" s="180" t="s">
        <v>4</v>
      </c>
      <c r="B120" s="181"/>
      <c r="C120" s="55">
        <f t="shared" ref="C120:O120" si="9">COUNTIF(C15:C118,"&gt;"&amp;C14)</f>
        <v>83</v>
      </c>
      <c r="D120" s="48">
        <f t="shared" si="9"/>
        <v>43</v>
      </c>
      <c r="E120" s="48">
        <f t="shared" si="9"/>
        <v>31</v>
      </c>
      <c r="F120" s="48">
        <f t="shared" si="9"/>
        <v>43</v>
      </c>
      <c r="G120" s="48">
        <f t="shared" si="9"/>
        <v>76</v>
      </c>
      <c r="H120" s="48">
        <f t="shared" si="9"/>
        <v>16</v>
      </c>
      <c r="I120" s="48">
        <f t="shared" si="9"/>
        <v>13</v>
      </c>
      <c r="J120" s="48">
        <f t="shared" si="9"/>
        <v>40</v>
      </c>
      <c r="K120" s="48">
        <f t="shared" si="9"/>
        <v>24</v>
      </c>
      <c r="L120" s="48">
        <f t="shared" si="9"/>
        <v>66</v>
      </c>
      <c r="M120" s="48">
        <f t="shared" si="9"/>
        <v>39</v>
      </c>
      <c r="N120" s="48">
        <f t="shared" si="9"/>
        <v>91</v>
      </c>
      <c r="O120" s="26">
        <f t="shared" si="9"/>
        <v>0</v>
      </c>
      <c r="P120" s="25"/>
    </row>
    <row r="121" spans="1:16" s="12" customFormat="1" ht="15.75" x14ac:dyDescent="0.25">
      <c r="A121" s="180" t="s">
        <v>52</v>
      </c>
      <c r="B121" s="181"/>
      <c r="C121" s="55">
        <f t="shared" ref="C121:N121" si="10">ROUND(C120*100/C119,0)</f>
        <v>81</v>
      </c>
      <c r="D121" s="55">
        <f t="shared" si="10"/>
        <v>72</v>
      </c>
      <c r="E121" s="48">
        <f t="shared" si="10"/>
        <v>46</v>
      </c>
      <c r="F121" s="48">
        <f t="shared" si="10"/>
        <v>70</v>
      </c>
      <c r="G121" s="48">
        <f t="shared" si="10"/>
        <v>78</v>
      </c>
      <c r="H121" s="48">
        <f t="shared" si="10"/>
        <v>29</v>
      </c>
      <c r="I121" s="48">
        <f t="shared" si="10"/>
        <v>87</v>
      </c>
      <c r="J121" s="48">
        <f t="shared" si="10"/>
        <v>63</v>
      </c>
      <c r="K121" s="48">
        <f t="shared" si="10"/>
        <v>38</v>
      </c>
      <c r="L121" s="48">
        <f t="shared" si="10"/>
        <v>77</v>
      </c>
      <c r="M121" s="48">
        <f t="shared" si="10"/>
        <v>80</v>
      </c>
      <c r="N121" s="48">
        <f t="shared" si="10"/>
        <v>92</v>
      </c>
      <c r="O121" s="26" t="e">
        <f>ROUND(O120*100/O119,0)</f>
        <v>#DIV/0!</v>
      </c>
      <c r="P121" s="25"/>
    </row>
    <row r="122" spans="1:16" s="12" customFormat="1" x14ac:dyDescent="0.25">
      <c r="A122" s="184" t="s">
        <v>14</v>
      </c>
      <c r="B122" s="185"/>
      <c r="C122" s="55" t="str">
        <f>IF(C121&gt;=80,"3",IF(C121&gt;=70,"2",IF(C121&gt;=60,"1","-")))</f>
        <v>3</v>
      </c>
      <c r="D122" s="48" t="str">
        <f t="shared" ref="D122:O122" si="11">IF(D121&gt;=80,"3",IF(D121&gt;=70,"2",IF(D121&gt;=60,"1","-")))</f>
        <v>2</v>
      </c>
      <c r="E122" s="48" t="str">
        <f t="shared" si="11"/>
        <v>-</v>
      </c>
      <c r="F122" s="48" t="str">
        <f t="shared" si="11"/>
        <v>2</v>
      </c>
      <c r="G122" s="48" t="str">
        <f t="shared" si="11"/>
        <v>2</v>
      </c>
      <c r="H122" s="48" t="str">
        <f t="shared" si="11"/>
        <v>-</v>
      </c>
      <c r="I122" s="48" t="str">
        <f t="shared" si="11"/>
        <v>3</v>
      </c>
      <c r="J122" s="48" t="str">
        <f t="shared" si="11"/>
        <v>1</v>
      </c>
      <c r="K122" s="48" t="str">
        <f t="shared" si="11"/>
        <v>-</v>
      </c>
      <c r="L122" s="48" t="str">
        <f t="shared" si="11"/>
        <v>2</v>
      </c>
      <c r="M122" s="48" t="str">
        <f t="shared" si="11"/>
        <v>3</v>
      </c>
      <c r="N122" s="48" t="str">
        <f t="shared" si="11"/>
        <v>3</v>
      </c>
      <c r="O122" s="26" t="e">
        <f t="shared" si="11"/>
        <v>#DIV/0!</v>
      </c>
      <c r="P122" s="25"/>
    </row>
    <row r="123" spans="1:16" s="12" customFormat="1" x14ac:dyDescent="0.25">
      <c r="B123" s="8"/>
      <c r="C123" s="21" t="s">
        <v>1</v>
      </c>
      <c r="D123" s="21" t="s">
        <v>2</v>
      </c>
      <c r="E123" s="21" t="s">
        <v>0</v>
      </c>
      <c r="F123" s="21" t="s">
        <v>1</v>
      </c>
      <c r="G123" s="21" t="s">
        <v>2</v>
      </c>
      <c r="H123" s="21" t="s">
        <v>3</v>
      </c>
      <c r="I123" s="21" t="s">
        <v>0</v>
      </c>
      <c r="J123" s="21" t="s">
        <v>1</v>
      </c>
      <c r="K123" s="21" t="s">
        <v>2</v>
      </c>
      <c r="L123" s="21" t="s">
        <v>3</v>
      </c>
      <c r="M123" s="21" t="s">
        <v>3</v>
      </c>
      <c r="N123" s="21" t="s">
        <v>1</v>
      </c>
      <c r="P123" s="9"/>
    </row>
    <row r="124" spans="1:16" s="12" customFormat="1" ht="18.75" x14ac:dyDescent="0.3">
      <c r="B124" s="8"/>
      <c r="C124" s="9"/>
      <c r="D124" s="9"/>
      <c r="E124" s="10"/>
      <c r="F124" s="58"/>
      <c r="G124" s="57"/>
      <c r="H124" s="59" t="s">
        <v>15</v>
      </c>
      <c r="I124" s="59"/>
      <c r="J124" s="13" t="s">
        <v>18</v>
      </c>
      <c r="K124" s="13"/>
      <c r="L124" s="14"/>
      <c r="M124" s="14"/>
      <c r="N124" s="15"/>
      <c r="P124" s="9"/>
    </row>
    <row r="125" spans="1:16" s="12" customFormat="1" ht="20.25" x14ac:dyDescent="0.3">
      <c r="B125" s="8"/>
      <c r="C125" s="16"/>
      <c r="D125" s="17"/>
      <c r="E125" s="11"/>
      <c r="F125" s="56" t="s">
        <v>16</v>
      </c>
      <c r="G125" s="57"/>
      <c r="H125" s="18" t="s">
        <v>35</v>
      </c>
      <c r="I125" s="18" t="s">
        <v>14</v>
      </c>
      <c r="J125" s="18" t="s">
        <v>35</v>
      </c>
      <c r="K125" s="18" t="s">
        <v>14</v>
      </c>
      <c r="L125" s="19"/>
      <c r="M125" s="19"/>
      <c r="N125" s="16"/>
      <c r="P125" s="9"/>
    </row>
    <row r="126" spans="1:16" s="12" customFormat="1" ht="20.25" x14ac:dyDescent="0.3">
      <c r="B126" s="8"/>
      <c r="C126" s="16"/>
      <c r="D126" s="16"/>
      <c r="E126" s="11"/>
      <c r="F126" s="56" t="s">
        <v>31</v>
      </c>
      <c r="G126" s="57"/>
      <c r="H126" s="21">
        <f>AVERAGE(E121,I121)</f>
        <v>66.5</v>
      </c>
      <c r="I126" s="48" t="str">
        <f>IF(H126&gt;=80,"3",IF(H126&gt;=70,"2",IF(H126&gt;=60,"1",IF(H126&lt;59,"-"))))</f>
        <v>1</v>
      </c>
      <c r="J126" s="48" t="e">
        <f>(H126*0.3)+($O$121*0.7)</f>
        <v>#DIV/0!</v>
      </c>
      <c r="K126" s="48" t="e">
        <f>IF(J126&gt;=80,"3",IF(J126&gt;=70,"2",IF(J126&gt;=60,"1",IF(J126&lt;59,"-"))))</f>
        <v>#DIV/0!</v>
      </c>
      <c r="L126" s="20"/>
      <c r="M126" s="20"/>
      <c r="N126" s="16"/>
      <c r="P126" s="9"/>
    </row>
    <row r="127" spans="1:16" s="12" customFormat="1" ht="20.25" x14ac:dyDescent="0.3">
      <c r="B127" s="8"/>
      <c r="C127" s="9"/>
      <c r="D127" s="9"/>
      <c r="E127" s="10"/>
      <c r="F127" s="56" t="s">
        <v>32</v>
      </c>
      <c r="G127" s="57"/>
      <c r="H127" s="21">
        <f>AVERAGE(C121,F121,N121,J121)</f>
        <v>76.5</v>
      </c>
      <c r="I127" s="48" t="str">
        <f t="shared" ref="I127:I129" si="12">IF(H127&gt;=80,"3",IF(H127&gt;=70,"2",IF(H127&gt;=60,"1",IF(H127&lt;59,"-"))))</f>
        <v>2</v>
      </c>
      <c r="J127" s="48" t="e">
        <f t="shared" ref="J127:J129" si="13">(H127*0.3)+($O$121*0.7)</f>
        <v>#DIV/0!</v>
      </c>
      <c r="K127" s="48" t="e">
        <f>IF(J127&gt;=80,"3",IF(J127&gt;=70,"2",IF(J127&gt;=60,"1",IF(J127&lt;59,"-"))))</f>
        <v>#DIV/0!</v>
      </c>
      <c r="L127" s="20"/>
      <c r="M127" s="20"/>
      <c r="N127" s="16"/>
      <c r="P127" s="9"/>
    </row>
    <row r="128" spans="1:16" s="12" customFormat="1" ht="20.25" x14ac:dyDescent="0.3">
      <c r="B128" s="8"/>
      <c r="C128" s="9"/>
      <c r="D128" s="9"/>
      <c r="E128" s="10"/>
      <c r="F128" s="56" t="s">
        <v>33</v>
      </c>
      <c r="G128" s="57"/>
      <c r="H128" s="21">
        <f>AVERAGE(D121,G121,K121)</f>
        <v>62.666666666666664</v>
      </c>
      <c r="I128" s="48" t="str">
        <f t="shared" si="12"/>
        <v>1</v>
      </c>
      <c r="J128" s="48" t="e">
        <f t="shared" si="13"/>
        <v>#DIV/0!</v>
      </c>
      <c r="K128" s="48" t="e">
        <f>IF(J128&gt;=80,"3",IF(J128&gt;=70,"2",IF(J128&gt;=60,"1",IF(J128&lt;59,"-"))))</f>
        <v>#DIV/0!</v>
      </c>
      <c r="L128" s="20"/>
      <c r="M128" s="20"/>
      <c r="N128" s="16"/>
      <c r="P128" s="9"/>
    </row>
    <row r="129" spans="1:16" s="12" customFormat="1" ht="20.25" x14ac:dyDescent="0.3">
      <c r="B129" s="8"/>
      <c r="C129" s="9"/>
      <c r="D129" s="9"/>
      <c r="E129" s="10"/>
      <c r="F129" s="56" t="s">
        <v>34</v>
      </c>
      <c r="G129" s="57"/>
      <c r="H129" s="21">
        <f>AVERAGE(H121,L121,M121)</f>
        <v>62</v>
      </c>
      <c r="I129" s="48" t="str">
        <f t="shared" si="12"/>
        <v>1</v>
      </c>
      <c r="J129" s="48" t="e">
        <f t="shared" si="13"/>
        <v>#DIV/0!</v>
      </c>
      <c r="K129" s="48" t="e">
        <f>IF(J129&gt;=80,"3",IF(J129&gt;=70,"2",IF(J129&gt;=60,"1",IF(J129&lt;59,"-"))))</f>
        <v>#DIV/0!</v>
      </c>
      <c r="L129" s="20"/>
      <c r="M129" s="20"/>
      <c r="N129" s="16"/>
      <c r="P129" s="9"/>
    </row>
    <row r="130" spans="1:16" s="12" customFormat="1" x14ac:dyDescent="0.25"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P130" s="9"/>
    </row>
    <row r="131" spans="1:16" x14ac:dyDescent="0.25">
      <c r="A131" s="38"/>
    </row>
    <row r="132" spans="1:16" x14ac:dyDescent="0.25">
      <c r="A132" s="38"/>
    </row>
    <row r="133" spans="1:16" x14ac:dyDescent="0.25">
      <c r="A133" s="38"/>
    </row>
    <row r="134" spans="1:16" x14ac:dyDescent="0.25">
      <c r="A134" s="38"/>
    </row>
    <row r="135" spans="1:16" x14ac:dyDescent="0.25">
      <c r="A135" s="38"/>
    </row>
    <row r="136" spans="1:16" x14ac:dyDescent="0.25">
      <c r="A136" s="38"/>
    </row>
    <row r="137" spans="1:16" x14ac:dyDescent="0.25">
      <c r="A137" s="38"/>
    </row>
  </sheetData>
  <mergeCells count="20">
    <mergeCell ref="A119:B119"/>
    <mergeCell ref="A120:B120"/>
    <mergeCell ref="A121:B121"/>
    <mergeCell ref="A122:B122"/>
    <mergeCell ref="C9:N9"/>
    <mergeCell ref="A13:B13"/>
    <mergeCell ref="A6:B6"/>
    <mergeCell ref="C6:G6"/>
    <mergeCell ref="H6:L6"/>
    <mergeCell ref="M6:P6"/>
    <mergeCell ref="A12:B12"/>
    <mergeCell ref="A1:P1"/>
    <mergeCell ref="A2:P2"/>
    <mergeCell ref="A3:P3"/>
    <mergeCell ref="A4:P4"/>
    <mergeCell ref="A5:B5"/>
    <mergeCell ref="C5:G5"/>
    <mergeCell ref="I5:K5"/>
    <mergeCell ref="L5:M5"/>
    <mergeCell ref="N5:O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101" t="s">
        <v>448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</row>
    <row r="3" spans="1:13" x14ac:dyDescent="0.25">
      <c r="C3" s="86"/>
      <c r="D3" s="86" t="s">
        <v>15</v>
      </c>
      <c r="E3" s="86"/>
      <c r="F3" s="86" t="s">
        <v>18</v>
      </c>
      <c r="G3" s="86"/>
    </row>
    <row r="4" spans="1:13" x14ac:dyDescent="0.25">
      <c r="C4" s="87" t="s">
        <v>16</v>
      </c>
      <c r="D4" s="86" t="s">
        <v>17</v>
      </c>
      <c r="E4" s="86" t="s">
        <v>14</v>
      </c>
      <c r="F4" s="86" t="s">
        <v>17</v>
      </c>
      <c r="G4" s="86" t="s">
        <v>14</v>
      </c>
    </row>
    <row r="5" spans="1:13" x14ac:dyDescent="0.25">
      <c r="C5" s="87" t="s">
        <v>0</v>
      </c>
      <c r="D5" s="28">
        <f>'3.2.2'!H126</f>
        <v>66.5</v>
      </c>
      <c r="E5" s="28" t="str">
        <f>'3.2.2'!I126</f>
        <v>1</v>
      </c>
      <c r="F5" s="28" t="e">
        <f>'3.2.2'!J126</f>
        <v>#DIV/0!</v>
      </c>
      <c r="G5" s="28" t="e">
        <f>'3.2.2'!K126</f>
        <v>#DIV/0!</v>
      </c>
    </row>
    <row r="6" spans="1:13" x14ac:dyDescent="0.25">
      <c r="C6" s="87" t="s">
        <v>1</v>
      </c>
      <c r="D6" s="28">
        <f>'3.2.2'!H127</f>
        <v>76.5</v>
      </c>
      <c r="E6" s="28" t="str">
        <f>'3.2.2'!I127</f>
        <v>2</v>
      </c>
      <c r="F6" s="28" t="e">
        <f>'3.2.2'!J127</f>
        <v>#DIV/0!</v>
      </c>
      <c r="G6" s="28" t="e">
        <f>'3.2.2'!K127</f>
        <v>#DIV/0!</v>
      </c>
    </row>
    <row r="7" spans="1:13" x14ac:dyDescent="0.25">
      <c r="C7" s="87" t="s">
        <v>2</v>
      </c>
      <c r="D7" s="28">
        <f>'3.2.2'!H128</f>
        <v>62.666666666666664</v>
      </c>
      <c r="E7" s="28" t="str">
        <f>'3.2.2'!I128</f>
        <v>1</v>
      </c>
      <c r="F7" s="28" t="e">
        <f>'3.2.2'!J128</f>
        <v>#DIV/0!</v>
      </c>
      <c r="G7" s="28" t="e">
        <f>'3.2.2'!K128</f>
        <v>#DIV/0!</v>
      </c>
    </row>
    <row r="8" spans="1:13" x14ac:dyDescent="0.25">
      <c r="C8" s="87" t="s">
        <v>3</v>
      </c>
      <c r="D8" s="28">
        <f>'3.2.2'!H129</f>
        <v>62</v>
      </c>
      <c r="E8" s="28" t="str">
        <f>'3.2.2'!I129</f>
        <v>1</v>
      </c>
      <c r="F8" s="28" t="e">
        <f>'3.2.2'!J129</f>
        <v>#DIV/0!</v>
      </c>
      <c r="G8" s="28" t="e">
        <f>'3.2.2'!K129</f>
        <v>#DIV/0!</v>
      </c>
    </row>
    <row r="12" spans="1:13" x14ac:dyDescent="0.25">
      <c r="B12" s="88"/>
      <c r="C12" s="76" t="s">
        <v>6</v>
      </c>
      <c r="D12" s="76" t="s">
        <v>7</v>
      </c>
      <c r="E12" s="76" t="s">
        <v>5</v>
      </c>
      <c r="F12" s="76" t="s">
        <v>12</v>
      </c>
      <c r="G12" s="76" t="s">
        <v>13</v>
      </c>
      <c r="H12" s="76" t="s">
        <v>48</v>
      </c>
      <c r="I12" s="76" t="s">
        <v>49</v>
      </c>
      <c r="J12" s="76" t="s">
        <v>50</v>
      </c>
      <c r="K12" s="76" t="s">
        <v>51</v>
      </c>
      <c r="L12" s="76" t="s">
        <v>81</v>
      </c>
      <c r="M12" s="76" t="s">
        <v>82</v>
      </c>
    </row>
    <row r="13" spans="1:13" x14ac:dyDescent="0.25">
      <c r="B13" s="76" t="s">
        <v>8</v>
      </c>
      <c r="C13" s="21">
        <v>2</v>
      </c>
      <c r="D13" s="21">
        <v>1</v>
      </c>
      <c r="E13" s="21"/>
      <c r="F13" s="21">
        <v>1</v>
      </c>
      <c r="G13" s="21"/>
      <c r="H13" s="27"/>
      <c r="I13" s="27">
        <v>1</v>
      </c>
      <c r="J13" s="27"/>
      <c r="K13" s="27">
        <v>1</v>
      </c>
      <c r="L13" s="27">
        <v>1</v>
      </c>
      <c r="M13" s="27"/>
    </row>
    <row r="14" spans="1:13" x14ac:dyDescent="0.25">
      <c r="B14" s="76" t="s">
        <v>9</v>
      </c>
      <c r="C14" s="21">
        <v>1</v>
      </c>
      <c r="D14" s="21">
        <v>2</v>
      </c>
      <c r="E14" s="21">
        <v>1</v>
      </c>
      <c r="F14" s="21">
        <v>1</v>
      </c>
      <c r="G14" s="21">
        <v>1</v>
      </c>
      <c r="H14" s="27">
        <v>1</v>
      </c>
      <c r="I14" s="27">
        <v>1</v>
      </c>
      <c r="J14" s="27"/>
      <c r="K14" s="27">
        <v>2</v>
      </c>
      <c r="L14" s="27">
        <v>2</v>
      </c>
      <c r="M14" s="27"/>
    </row>
    <row r="15" spans="1:13" x14ac:dyDescent="0.25">
      <c r="B15" s="76" t="s">
        <v>10</v>
      </c>
      <c r="C15" s="21">
        <v>1</v>
      </c>
      <c r="D15" s="21">
        <v>2</v>
      </c>
      <c r="E15" s="21">
        <v>1</v>
      </c>
      <c r="F15" s="21">
        <v>1</v>
      </c>
      <c r="G15" s="21">
        <v>1</v>
      </c>
      <c r="H15" s="27">
        <v>1</v>
      </c>
      <c r="I15" s="27">
        <v>2</v>
      </c>
      <c r="J15" s="27">
        <v>1</v>
      </c>
      <c r="K15" s="27">
        <v>1</v>
      </c>
      <c r="L15" s="27">
        <v>1</v>
      </c>
      <c r="M15" s="27">
        <v>1</v>
      </c>
    </row>
    <row r="16" spans="1:13" x14ac:dyDescent="0.25">
      <c r="B16" s="76" t="s">
        <v>11</v>
      </c>
      <c r="C16" s="21">
        <v>1</v>
      </c>
      <c r="D16" s="21">
        <v>2</v>
      </c>
      <c r="E16" s="21">
        <v>1</v>
      </c>
      <c r="F16" s="21">
        <v>2</v>
      </c>
      <c r="G16" s="21">
        <v>2</v>
      </c>
      <c r="H16" s="27">
        <v>1</v>
      </c>
      <c r="I16" s="27">
        <v>2</v>
      </c>
      <c r="J16" s="27">
        <v>2</v>
      </c>
      <c r="K16" s="27">
        <v>1</v>
      </c>
      <c r="L16" s="27">
        <v>1</v>
      </c>
      <c r="M16" s="27">
        <v>1</v>
      </c>
    </row>
    <row r="17" spans="1:13" x14ac:dyDescent="0.25">
      <c r="B17" s="4"/>
      <c r="C17" s="5" t="s">
        <v>23</v>
      </c>
      <c r="D17" s="5" t="s">
        <v>24</v>
      </c>
      <c r="E17" s="5" t="s">
        <v>25</v>
      </c>
      <c r="F17" s="5" t="s">
        <v>26</v>
      </c>
      <c r="G17" s="6" t="s">
        <v>27</v>
      </c>
    </row>
    <row r="18" spans="1:13" x14ac:dyDescent="0.25">
      <c r="B18" s="37"/>
      <c r="C18" s="37"/>
      <c r="D18" s="37"/>
      <c r="E18" s="37"/>
      <c r="F18" s="37"/>
      <c r="G18" s="37"/>
    </row>
    <row r="19" spans="1:13" x14ac:dyDescent="0.25">
      <c r="B19" s="37"/>
      <c r="C19" s="37"/>
      <c r="D19" s="37"/>
      <c r="E19" s="37"/>
      <c r="F19" s="37"/>
      <c r="G19" s="37"/>
    </row>
    <row r="20" spans="1:13" x14ac:dyDescent="0.25">
      <c r="A20" s="213" t="s">
        <v>29</v>
      </c>
      <c r="B20" s="213"/>
      <c r="C20" s="210" t="s">
        <v>6</v>
      </c>
      <c r="D20" s="210" t="s">
        <v>7</v>
      </c>
      <c r="E20" s="210" t="s">
        <v>5</v>
      </c>
      <c r="F20" s="210" t="s">
        <v>12</v>
      </c>
      <c r="G20" s="210" t="s">
        <v>13</v>
      </c>
      <c r="H20" s="210" t="s">
        <v>48</v>
      </c>
      <c r="I20" s="210" t="s">
        <v>49</v>
      </c>
      <c r="J20" s="210" t="s">
        <v>50</v>
      </c>
      <c r="K20" s="210" t="s">
        <v>51</v>
      </c>
      <c r="L20" s="210" t="s">
        <v>81</v>
      </c>
      <c r="M20" s="210" t="s">
        <v>82</v>
      </c>
    </row>
    <row r="21" spans="1:13" x14ac:dyDescent="0.25">
      <c r="A21" s="212" t="s">
        <v>28</v>
      </c>
      <c r="B21" s="21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</row>
    <row r="22" spans="1:13" x14ac:dyDescent="0.25">
      <c r="A22" s="48" t="s">
        <v>8</v>
      </c>
      <c r="B22" s="23" t="e">
        <f>F5</f>
        <v>#DIV/0!</v>
      </c>
      <c r="C22" s="143" t="e">
        <f>C13*$B$22/3</f>
        <v>#DIV/0!</v>
      </c>
      <c r="D22" s="143" t="e">
        <f t="shared" ref="D22:K22" si="0">D13*$B$22/3</f>
        <v>#DIV/0!</v>
      </c>
      <c r="E22" s="143" t="e">
        <f t="shared" si="0"/>
        <v>#DIV/0!</v>
      </c>
      <c r="F22" s="143" t="e">
        <f t="shared" si="0"/>
        <v>#DIV/0!</v>
      </c>
      <c r="G22" s="143" t="e">
        <f t="shared" si="0"/>
        <v>#DIV/0!</v>
      </c>
      <c r="H22" s="143" t="e">
        <f t="shared" si="0"/>
        <v>#DIV/0!</v>
      </c>
      <c r="I22" s="143" t="e">
        <f t="shared" si="0"/>
        <v>#DIV/0!</v>
      </c>
      <c r="J22" s="143" t="e">
        <f t="shared" si="0"/>
        <v>#DIV/0!</v>
      </c>
      <c r="K22" s="143" t="e">
        <f t="shared" si="0"/>
        <v>#DIV/0!</v>
      </c>
      <c r="L22" s="143" t="e">
        <f t="shared" ref="L22:M22" si="1">L13*$B$22/3</f>
        <v>#DIV/0!</v>
      </c>
      <c r="M22" s="143" t="e">
        <f t="shared" si="1"/>
        <v>#DIV/0!</v>
      </c>
    </row>
    <row r="23" spans="1:13" x14ac:dyDescent="0.25">
      <c r="A23" s="48" t="s">
        <v>9</v>
      </c>
      <c r="B23" s="23" t="e">
        <f>F6</f>
        <v>#DIV/0!</v>
      </c>
      <c r="C23" s="143" t="e">
        <f>C14*$B$23/3</f>
        <v>#DIV/0!</v>
      </c>
      <c r="D23" s="143" t="e">
        <f t="shared" ref="D23:K23" si="2">D14*$B$23/3</f>
        <v>#DIV/0!</v>
      </c>
      <c r="E23" s="143" t="e">
        <f t="shared" si="2"/>
        <v>#DIV/0!</v>
      </c>
      <c r="F23" s="143" t="e">
        <f t="shared" si="2"/>
        <v>#DIV/0!</v>
      </c>
      <c r="G23" s="143" t="e">
        <f t="shared" si="2"/>
        <v>#DIV/0!</v>
      </c>
      <c r="H23" s="143" t="e">
        <f t="shared" si="2"/>
        <v>#DIV/0!</v>
      </c>
      <c r="I23" s="143" t="e">
        <f t="shared" si="2"/>
        <v>#DIV/0!</v>
      </c>
      <c r="J23" s="143" t="e">
        <f t="shared" si="2"/>
        <v>#DIV/0!</v>
      </c>
      <c r="K23" s="143" t="e">
        <f t="shared" si="2"/>
        <v>#DIV/0!</v>
      </c>
      <c r="L23" s="143" t="e">
        <f t="shared" ref="L23:M23" si="3">L14*$B$23/3</f>
        <v>#DIV/0!</v>
      </c>
      <c r="M23" s="143" t="e">
        <f t="shared" si="3"/>
        <v>#DIV/0!</v>
      </c>
    </row>
    <row r="24" spans="1:13" x14ac:dyDescent="0.25">
      <c r="A24" s="48" t="s">
        <v>10</v>
      </c>
      <c r="B24" s="23" t="e">
        <f>F7</f>
        <v>#DIV/0!</v>
      </c>
      <c r="C24" s="143" t="e">
        <f>C15*$B$24/3</f>
        <v>#DIV/0!</v>
      </c>
      <c r="D24" s="143" t="e">
        <f t="shared" ref="D24:K24" si="4">D15*$B$24/3</f>
        <v>#DIV/0!</v>
      </c>
      <c r="E24" s="143" t="e">
        <f t="shared" si="4"/>
        <v>#DIV/0!</v>
      </c>
      <c r="F24" s="143" t="e">
        <f t="shared" si="4"/>
        <v>#DIV/0!</v>
      </c>
      <c r="G24" s="143" t="e">
        <f t="shared" si="4"/>
        <v>#DIV/0!</v>
      </c>
      <c r="H24" s="143" t="e">
        <f t="shared" si="4"/>
        <v>#DIV/0!</v>
      </c>
      <c r="I24" s="143" t="e">
        <f t="shared" si="4"/>
        <v>#DIV/0!</v>
      </c>
      <c r="J24" s="143" t="e">
        <f t="shared" si="4"/>
        <v>#DIV/0!</v>
      </c>
      <c r="K24" s="143" t="e">
        <f t="shared" si="4"/>
        <v>#DIV/0!</v>
      </c>
      <c r="L24" s="143" t="e">
        <f t="shared" ref="L24:M24" si="5">L15*$B$24/3</f>
        <v>#DIV/0!</v>
      </c>
      <c r="M24" s="143" t="e">
        <f t="shared" si="5"/>
        <v>#DIV/0!</v>
      </c>
    </row>
    <row r="25" spans="1:13" x14ac:dyDescent="0.25">
      <c r="A25" s="48" t="s">
        <v>11</v>
      </c>
      <c r="B25" s="23" t="e">
        <f>F8</f>
        <v>#DIV/0!</v>
      </c>
      <c r="C25" s="143" t="e">
        <f>C16*$B$25/3</f>
        <v>#DIV/0!</v>
      </c>
      <c r="D25" s="143" t="e">
        <f t="shared" ref="D25:K25" si="6">D16*$B$25/3</f>
        <v>#DIV/0!</v>
      </c>
      <c r="E25" s="143" t="e">
        <f t="shared" si="6"/>
        <v>#DIV/0!</v>
      </c>
      <c r="F25" s="143" t="e">
        <f t="shared" si="6"/>
        <v>#DIV/0!</v>
      </c>
      <c r="G25" s="143" t="e">
        <f t="shared" si="6"/>
        <v>#DIV/0!</v>
      </c>
      <c r="H25" s="143" t="e">
        <f t="shared" si="6"/>
        <v>#DIV/0!</v>
      </c>
      <c r="I25" s="143" t="e">
        <f t="shared" si="6"/>
        <v>#DIV/0!</v>
      </c>
      <c r="J25" s="143" t="e">
        <f t="shared" si="6"/>
        <v>#DIV/0!</v>
      </c>
      <c r="K25" s="143" t="e">
        <f t="shared" si="6"/>
        <v>#DIV/0!</v>
      </c>
      <c r="L25" s="143" t="e">
        <f t="shared" ref="L25:M25" si="7">L16*$B$25/3</f>
        <v>#DIV/0!</v>
      </c>
      <c r="M25" s="143" t="e">
        <f t="shared" si="7"/>
        <v>#DIV/0!</v>
      </c>
    </row>
    <row r="26" spans="1:13" x14ac:dyDescent="0.25">
      <c r="A26" s="48" t="s">
        <v>30</v>
      </c>
      <c r="B26" s="24"/>
      <c r="C26" s="142" t="e">
        <f>AVERAGE(C22:C25)</f>
        <v>#DIV/0!</v>
      </c>
      <c r="D26" s="142" t="e">
        <f t="shared" ref="D26:K26" si="8">AVERAGE(D22:D25)</f>
        <v>#DIV/0!</v>
      </c>
      <c r="E26" s="142" t="e">
        <f t="shared" si="8"/>
        <v>#DIV/0!</v>
      </c>
      <c r="F26" s="142" t="e">
        <f t="shared" si="8"/>
        <v>#DIV/0!</v>
      </c>
      <c r="G26" s="142" t="e">
        <f t="shared" si="8"/>
        <v>#DIV/0!</v>
      </c>
      <c r="H26" s="142" t="e">
        <f t="shared" si="8"/>
        <v>#DIV/0!</v>
      </c>
      <c r="I26" s="142" t="e">
        <f t="shared" si="8"/>
        <v>#DIV/0!</v>
      </c>
      <c r="J26" s="142" t="e">
        <f t="shared" si="8"/>
        <v>#DIV/0!</v>
      </c>
      <c r="K26" s="142" t="e">
        <f t="shared" si="8"/>
        <v>#DIV/0!</v>
      </c>
      <c r="L26" s="142" t="e">
        <f t="shared" ref="L26:M26" si="9">AVERAGE(L22:L25)</f>
        <v>#DIV/0!</v>
      </c>
      <c r="M26" s="142" t="e">
        <f t="shared" si="9"/>
        <v>#DIV/0!</v>
      </c>
    </row>
    <row r="27" spans="1:13" x14ac:dyDescent="0.25">
      <c r="B27" s="37"/>
      <c r="C27" s="37"/>
      <c r="D27" s="37"/>
      <c r="E27" s="37"/>
      <c r="F27" s="37"/>
      <c r="G27" s="37"/>
    </row>
    <row r="28" spans="1:13" x14ac:dyDescent="0.25">
      <c r="D28" s="37"/>
      <c r="E28" s="4"/>
      <c r="F28" s="4"/>
      <c r="G28" s="4"/>
      <c r="H28" s="4"/>
      <c r="I28" s="4"/>
    </row>
    <row r="29" spans="1:13" x14ac:dyDescent="0.25">
      <c r="D29" s="37"/>
      <c r="E29" s="37"/>
      <c r="F29" s="37"/>
      <c r="G29" s="37"/>
    </row>
  </sheetData>
  <mergeCells count="13">
    <mergeCell ref="F20:F21"/>
    <mergeCell ref="G20:G21"/>
    <mergeCell ref="A21:B21"/>
    <mergeCell ref="A20:B20"/>
    <mergeCell ref="C20:C21"/>
    <mergeCell ref="D20:D21"/>
    <mergeCell ref="E20:E21"/>
    <mergeCell ref="L20:L21"/>
    <mergeCell ref="M20:M21"/>
    <mergeCell ref="H20:H21"/>
    <mergeCell ref="I20:I21"/>
    <mergeCell ref="J20:J21"/>
    <mergeCell ref="K20:K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zoomScale="80" zoomScaleNormal="80" workbookViewId="0">
      <selection activeCell="D8" sqref="D8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6.8554687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" customHeight="1" x14ac:dyDescent="0.3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3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" customHeight="1" x14ac:dyDescent="0.3">
      <c r="A4" s="202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5" customHeight="1" x14ac:dyDescent="0.3">
      <c r="A5" s="201"/>
      <c r="B5" s="201"/>
      <c r="C5" s="201"/>
      <c r="D5" s="201"/>
      <c r="E5" s="201"/>
      <c r="F5" s="201"/>
      <c r="G5" s="201"/>
      <c r="H5" s="97"/>
      <c r="I5" s="201" t="s">
        <v>46</v>
      </c>
      <c r="J5" s="201"/>
      <c r="K5" s="201"/>
      <c r="L5" s="201" t="s">
        <v>71</v>
      </c>
      <c r="M5" s="201"/>
      <c r="N5" s="201" t="s">
        <v>44</v>
      </c>
      <c r="O5" s="201"/>
      <c r="P5" s="97" t="s">
        <v>450</v>
      </c>
    </row>
    <row r="6" spans="1:16" ht="37.5" x14ac:dyDescent="0.3">
      <c r="A6" s="139" t="s">
        <v>55</v>
      </c>
      <c r="B6" s="215" t="s">
        <v>452</v>
      </c>
      <c r="C6" s="215"/>
      <c r="D6" s="215"/>
      <c r="E6" s="215"/>
      <c r="F6" s="215"/>
      <c r="G6" s="215"/>
      <c r="H6" s="201" t="s">
        <v>45</v>
      </c>
      <c r="I6" s="201"/>
      <c r="J6" s="201"/>
      <c r="K6" s="201"/>
      <c r="L6" s="201"/>
      <c r="M6" s="218" t="s">
        <v>451</v>
      </c>
      <c r="N6" s="219"/>
      <c r="O6" s="219"/>
      <c r="P6" s="219"/>
    </row>
    <row r="7" spans="1:16" x14ac:dyDescent="0.2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2"/>
      <c r="P7" s="99"/>
    </row>
    <row r="8" spans="1:16" ht="25.5" customHeight="1" x14ac:dyDescent="0.3">
      <c r="A8" s="100"/>
      <c r="B8" s="98"/>
      <c r="C8" s="101"/>
      <c r="D8" s="97" t="s">
        <v>449</v>
      </c>
      <c r="E8" s="101"/>
      <c r="F8" s="101"/>
      <c r="G8" s="101"/>
      <c r="H8" s="101"/>
      <c r="I8" s="102"/>
      <c r="J8" s="102"/>
      <c r="K8" s="102"/>
      <c r="L8" s="102"/>
      <c r="M8" s="102"/>
      <c r="N8" s="102"/>
      <c r="O8" s="103"/>
      <c r="P8" s="10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04"/>
      <c r="B10" s="104"/>
      <c r="C10" s="105" t="s">
        <v>37</v>
      </c>
      <c r="D10" s="105"/>
      <c r="E10" s="105"/>
      <c r="F10" s="105"/>
      <c r="G10" s="105"/>
      <c r="H10" s="105"/>
      <c r="I10" s="105"/>
      <c r="J10" s="105" t="s">
        <v>38</v>
      </c>
      <c r="K10" s="105"/>
      <c r="L10" s="105"/>
      <c r="M10" s="105"/>
      <c r="N10" s="106" t="s">
        <v>39</v>
      </c>
      <c r="O10" s="117"/>
      <c r="P10" s="102"/>
    </row>
    <row r="11" spans="1:16" s="12" customFormat="1" ht="15.75" x14ac:dyDescent="0.25">
      <c r="A11" s="53" t="s">
        <v>20</v>
      </c>
      <c r="B11" s="54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2" customFormat="1" ht="15.75" x14ac:dyDescent="0.25">
      <c r="A12" s="204" t="s">
        <v>62</v>
      </c>
      <c r="B12" s="205"/>
      <c r="C12" s="21" t="s">
        <v>0</v>
      </c>
      <c r="D12" s="21" t="s">
        <v>2</v>
      </c>
      <c r="E12" s="21" t="s">
        <v>84</v>
      </c>
      <c r="F12" s="21" t="s">
        <v>58</v>
      </c>
      <c r="G12" s="21" t="s">
        <v>3</v>
      </c>
      <c r="H12" s="21" t="s">
        <v>2</v>
      </c>
      <c r="I12" s="21" t="s">
        <v>0</v>
      </c>
      <c r="J12" s="21" t="s">
        <v>84</v>
      </c>
      <c r="K12" s="21" t="s">
        <v>3</v>
      </c>
      <c r="L12" s="21" t="s">
        <v>1</v>
      </c>
      <c r="M12" s="21" t="s">
        <v>2</v>
      </c>
      <c r="N12" s="21" t="s">
        <v>58</v>
      </c>
      <c r="O12" s="48" t="s">
        <v>19</v>
      </c>
      <c r="P12" s="48" t="s">
        <v>19</v>
      </c>
    </row>
    <row r="13" spans="1:16" s="12" customFormat="1" ht="15.75" x14ac:dyDescent="0.25">
      <c r="A13" s="199" t="s">
        <v>22</v>
      </c>
      <c r="B13" s="200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2" customFormat="1" ht="22.5" customHeight="1" x14ac:dyDescent="0.25">
      <c r="A14" s="83" t="s">
        <v>53</v>
      </c>
      <c r="B14" s="83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4">
        <f>O13*0.357142</f>
        <v>24.999940000000002</v>
      </c>
      <c r="P14" s="50"/>
    </row>
    <row r="15" spans="1:16" s="12" customFormat="1" x14ac:dyDescent="0.25">
      <c r="A15" s="166" t="s">
        <v>87</v>
      </c>
      <c r="B15" s="167" t="s">
        <v>88</v>
      </c>
      <c r="C15" s="77">
        <v>3</v>
      </c>
      <c r="D15" s="22"/>
      <c r="E15" s="22"/>
      <c r="F15" s="22"/>
      <c r="G15" s="22">
        <v>1</v>
      </c>
      <c r="H15" s="22"/>
      <c r="I15" s="22"/>
      <c r="J15" s="22"/>
      <c r="K15" s="22">
        <v>6</v>
      </c>
      <c r="L15" s="22">
        <v>5</v>
      </c>
      <c r="M15" s="22">
        <v>7</v>
      </c>
      <c r="N15" s="22">
        <v>14</v>
      </c>
      <c r="O15" s="78"/>
      <c r="P15" s="25">
        <f t="shared" ref="P15:P26" si="1">SUM(C15:O15)</f>
        <v>36</v>
      </c>
    </row>
    <row r="16" spans="1:16" s="12" customFormat="1" x14ac:dyDescent="0.25">
      <c r="A16" s="166" t="s">
        <v>89</v>
      </c>
      <c r="B16" s="167" t="s">
        <v>90</v>
      </c>
      <c r="C16" s="22">
        <v>4</v>
      </c>
      <c r="D16" s="22">
        <v>5</v>
      </c>
      <c r="E16" s="22"/>
      <c r="F16" s="22">
        <v>4</v>
      </c>
      <c r="G16" s="22">
        <v>4</v>
      </c>
      <c r="H16" s="22">
        <v>2</v>
      </c>
      <c r="I16" s="22"/>
      <c r="J16" s="22">
        <v>8</v>
      </c>
      <c r="K16" s="22">
        <v>8</v>
      </c>
      <c r="L16" s="22">
        <v>7</v>
      </c>
      <c r="M16" s="22"/>
      <c r="N16" s="22">
        <v>12</v>
      </c>
      <c r="O16" s="78"/>
      <c r="P16" s="25">
        <f t="shared" si="1"/>
        <v>54</v>
      </c>
    </row>
    <row r="17" spans="1:16" s="12" customFormat="1" x14ac:dyDescent="0.25">
      <c r="A17" s="166" t="s">
        <v>93</v>
      </c>
      <c r="B17" s="167" t="s">
        <v>94</v>
      </c>
      <c r="C17" s="77">
        <v>5</v>
      </c>
      <c r="D17" s="22">
        <v>5</v>
      </c>
      <c r="E17" s="22">
        <v>4</v>
      </c>
      <c r="F17" s="22"/>
      <c r="G17" s="22">
        <v>4</v>
      </c>
      <c r="H17" s="22">
        <v>3</v>
      </c>
      <c r="I17" s="22"/>
      <c r="J17" s="22">
        <v>7</v>
      </c>
      <c r="K17" s="22"/>
      <c r="L17" s="22">
        <v>5</v>
      </c>
      <c r="M17" s="22">
        <v>5</v>
      </c>
      <c r="N17" s="22">
        <v>12</v>
      </c>
      <c r="O17" s="78"/>
      <c r="P17" s="25">
        <f t="shared" si="1"/>
        <v>50</v>
      </c>
    </row>
    <row r="18" spans="1:16" s="12" customFormat="1" x14ac:dyDescent="0.25">
      <c r="A18" s="166" t="s">
        <v>97</v>
      </c>
      <c r="B18" s="167" t="s">
        <v>98</v>
      </c>
      <c r="C18" s="22">
        <v>3</v>
      </c>
      <c r="D18" s="22">
        <v>3</v>
      </c>
      <c r="E18" s="22">
        <v>2</v>
      </c>
      <c r="F18" s="22">
        <v>1</v>
      </c>
      <c r="G18" s="22">
        <v>5</v>
      </c>
      <c r="H18" s="22">
        <v>5</v>
      </c>
      <c r="I18" s="22"/>
      <c r="J18" s="22">
        <v>5</v>
      </c>
      <c r="K18" s="22">
        <v>6</v>
      </c>
      <c r="L18" s="22">
        <v>8</v>
      </c>
      <c r="M18" s="22"/>
      <c r="N18" s="22">
        <v>10</v>
      </c>
      <c r="O18" s="78"/>
      <c r="P18" s="25">
        <f t="shared" si="1"/>
        <v>48</v>
      </c>
    </row>
    <row r="19" spans="1:16" s="12" customFormat="1" x14ac:dyDescent="0.25">
      <c r="A19" s="166" t="s">
        <v>101</v>
      </c>
      <c r="B19" s="167" t="s">
        <v>102</v>
      </c>
      <c r="C19" s="77">
        <v>3</v>
      </c>
      <c r="D19" s="22"/>
      <c r="E19" s="22"/>
      <c r="F19" s="22"/>
      <c r="G19" s="22">
        <v>1</v>
      </c>
      <c r="H19" s="22"/>
      <c r="I19" s="22"/>
      <c r="J19" s="22"/>
      <c r="K19" s="22">
        <v>6</v>
      </c>
      <c r="L19" s="22">
        <v>5</v>
      </c>
      <c r="M19" s="22">
        <v>7</v>
      </c>
      <c r="N19" s="22">
        <v>14</v>
      </c>
      <c r="O19" s="78"/>
      <c r="P19" s="25">
        <f t="shared" si="1"/>
        <v>36</v>
      </c>
    </row>
    <row r="20" spans="1:16" s="12" customFormat="1" x14ac:dyDescent="0.25">
      <c r="A20" s="166" t="s">
        <v>103</v>
      </c>
      <c r="B20" s="167" t="s">
        <v>104</v>
      </c>
      <c r="C20" s="22">
        <v>4</v>
      </c>
      <c r="D20" s="22">
        <v>5</v>
      </c>
      <c r="E20" s="22"/>
      <c r="F20" s="22">
        <v>4</v>
      </c>
      <c r="G20" s="22">
        <v>4</v>
      </c>
      <c r="H20" s="22">
        <v>2</v>
      </c>
      <c r="I20" s="22"/>
      <c r="J20" s="22">
        <v>8</v>
      </c>
      <c r="K20" s="22">
        <v>8</v>
      </c>
      <c r="L20" s="22">
        <v>7</v>
      </c>
      <c r="M20" s="22"/>
      <c r="N20" s="22">
        <v>12</v>
      </c>
      <c r="O20" s="78"/>
      <c r="P20" s="25">
        <f t="shared" si="1"/>
        <v>54</v>
      </c>
    </row>
    <row r="21" spans="1:16" s="12" customFormat="1" x14ac:dyDescent="0.25">
      <c r="A21" s="166" t="s">
        <v>105</v>
      </c>
      <c r="B21" s="167" t="s">
        <v>106</v>
      </c>
      <c r="C21" s="77">
        <v>4</v>
      </c>
      <c r="D21" s="22"/>
      <c r="E21" s="22">
        <v>3</v>
      </c>
      <c r="F21" s="22">
        <v>4</v>
      </c>
      <c r="G21" s="22">
        <v>4</v>
      </c>
      <c r="H21" s="22"/>
      <c r="I21" s="22"/>
      <c r="J21" s="22">
        <v>5</v>
      </c>
      <c r="K21" s="22"/>
      <c r="L21" s="22">
        <v>7</v>
      </c>
      <c r="M21" s="22"/>
      <c r="N21" s="22">
        <v>9</v>
      </c>
      <c r="O21" s="78"/>
      <c r="P21" s="25">
        <f t="shared" si="1"/>
        <v>36</v>
      </c>
    </row>
    <row r="22" spans="1:16" s="12" customFormat="1" x14ac:dyDescent="0.25">
      <c r="A22" s="166" t="s">
        <v>109</v>
      </c>
      <c r="B22" s="167" t="s">
        <v>110</v>
      </c>
      <c r="C22" s="22">
        <v>4</v>
      </c>
      <c r="D22" s="22"/>
      <c r="E22" s="77">
        <v>3</v>
      </c>
      <c r="F22" s="22">
        <v>4</v>
      </c>
      <c r="G22" s="22"/>
      <c r="H22" s="22">
        <v>2</v>
      </c>
      <c r="I22" s="22">
        <v>2</v>
      </c>
      <c r="J22" s="22">
        <v>6</v>
      </c>
      <c r="K22" s="22"/>
      <c r="L22" s="22"/>
      <c r="M22" s="22">
        <v>8</v>
      </c>
      <c r="N22" s="22">
        <v>13</v>
      </c>
      <c r="O22" s="78"/>
      <c r="P22" s="25">
        <f t="shared" si="1"/>
        <v>42</v>
      </c>
    </row>
    <row r="23" spans="1:16" s="12" customFormat="1" x14ac:dyDescent="0.25">
      <c r="A23" s="166" t="s">
        <v>115</v>
      </c>
      <c r="B23" s="167" t="s">
        <v>116</v>
      </c>
      <c r="C23" s="77">
        <v>3</v>
      </c>
      <c r="D23" s="22">
        <v>5</v>
      </c>
      <c r="E23" s="22">
        <v>4</v>
      </c>
      <c r="F23" s="22"/>
      <c r="G23" s="22">
        <v>4</v>
      </c>
      <c r="H23" s="22">
        <v>3</v>
      </c>
      <c r="I23" s="22"/>
      <c r="J23" s="22">
        <v>7</v>
      </c>
      <c r="K23" s="22">
        <v>5</v>
      </c>
      <c r="L23" s="22">
        <v>7</v>
      </c>
      <c r="M23" s="22"/>
      <c r="N23" s="22">
        <v>12</v>
      </c>
      <c r="O23" s="78"/>
      <c r="P23" s="25">
        <f t="shared" si="1"/>
        <v>50</v>
      </c>
    </row>
    <row r="24" spans="1:16" s="12" customFormat="1" x14ac:dyDescent="0.25">
      <c r="A24" s="166" t="s">
        <v>121</v>
      </c>
      <c r="B24" s="167" t="s">
        <v>122</v>
      </c>
      <c r="C24" s="22">
        <v>3</v>
      </c>
      <c r="D24" s="22">
        <v>3</v>
      </c>
      <c r="E24" s="22">
        <v>2</v>
      </c>
      <c r="F24" s="22">
        <v>1</v>
      </c>
      <c r="G24" s="22">
        <v>5</v>
      </c>
      <c r="H24" s="22">
        <v>3</v>
      </c>
      <c r="I24" s="22"/>
      <c r="J24" s="22"/>
      <c r="K24" s="22">
        <v>6</v>
      </c>
      <c r="L24" s="22"/>
      <c r="M24" s="22">
        <v>7</v>
      </c>
      <c r="N24" s="22">
        <v>11</v>
      </c>
      <c r="O24" s="78"/>
      <c r="P24" s="25">
        <f t="shared" si="1"/>
        <v>41</v>
      </c>
    </row>
    <row r="25" spans="1:16" s="12" customFormat="1" x14ac:dyDescent="0.25">
      <c r="A25" s="166" t="s">
        <v>125</v>
      </c>
      <c r="B25" s="167" t="s">
        <v>126</v>
      </c>
      <c r="C25" s="77">
        <v>3</v>
      </c>
      <c r="D25" s="22"/>
      <c r="E25" s="22"/>
      <c r="F25" s="22"/>
      <c r="G25" s="22">
        <v>1</v>
      </c>
      <c r="H25" s="22"/>
      <c r="I25" s="22"/>
      <c r="J25" s="22">
        <v>7</v>
      </c>
      <c r="K25" s="22">
        <v>8</v>
      </c>
      <c r="L25" s="22">
        <v>8</v>
      </c>
      <c r="M25" s="22"/>
      <c r="N25" s="22">
        <v>13</v>
      </c>
      <c r="O25" s="78"/>
      <c r="P25" s="25">
        <f t="shared" si="1"/>
        <v>40</v>
      </c>
    </row>
    <row r="26" spans="1:16" s="12" customFormat="1" x14ac:dyDescent="0.25">
      <c r="A26" s="166" t="s">
        <v>127</v>
      </c>
      <c r="B26" s="167" t="s">
        <v>128</v>
      </c>
      <c r="C26" s="22">
        <v>5</v>
      </c>
      <c r="D26" s="22">
        <v>5</v>
      </c>
      <c r="E26" s="22"/>
      <c r="F26" s="22">
        <v>4</v>
      </c>
      <c r="G26" s="22">
        <v>4</v>
      </c>
      <c r="H26" s="22">
        <v>2</v>
      </c>
      <c r="I26" s="22"/>
      <c r="J26" s="22"/>
      <c r="K26" s="22"/>
      <c r="L26" s="22">
        <v>9</v>
      </c>
      <c r="M26" s="22">
        <v>10</v>
      </c>
      <c r="N26" s="22">
        <v>13</v>
      </c>
      <c r="O26" s="78"/>
      <c r="P26" s="25">
        <f t="shared" si="1"/>
        <v>52</v>
      </c>
    </row>
    <row r="27" spans="1:16" s="12" customFormat="1" x14ac:dyDescent="0.25">
      <c r="A27" s="166" t="s">
        <v>129</v>
      </c>
      <c r="B27" s="167" t="s">
        <v>130</v>
      </c>
      <c r="C27" s="77">
        <v>4</v>
      </c>
      <c r="D27" s="22"/>
      <c r="E27" s="22">
        <v>3</v>
      </c>
      <c r="F27" s="22">
        <v>4</v>
      </c>
      <c r="G27" s="22">
        <v>4</v>
      </c>
      <c r="H27" s="22">
        <v>5</v>
      </c>
      <c r="I27" s="22"/>
      <c r="J27" s="22"/>
      <c r="K27" s="22"/>
      <c r="L27" s="22"/>
      <c r="M27" s="22"/>
      <c r="N27" s="22"/>
      <c r="O27" s="78"/>
      <c r="P27" s="25">
        <f t="shared" ref="P27:P73" si="2">SUM(C27:N27)</f>
        <v>20</v>
      </c>
    </row>
    <row r="28" spans="1:16" s="12" customFormat="1" x14ac:dyDescent="0.25">
      <c r="A28" s="166" t="s">
        <v>131</v>
      </c>
      <c r="B28" s="167" t="s">
        <v>132</v>
      </c>
      <c r="C28" s="22">
        <v>3</v>
      </c>
      <c r="D28" s="22">
        <v>5</v>
      </c>
      <c r="E28" s="77">
        <v>4</v>
      </c>
      <c r="F28" s="22"/>
      <c r="G28" s="22"/>
      <c r="H28" s="22"/>
      <c r="I28" s="22">
        <v>4</v>
      </c>
      <c r="J28" s="22">
        <v>8</v>
      </c>
      <c r="K28" s="22"/>
      <c r="L28" s="22">
        <v>8</v>
      </c>
      <c r="M28" s="22">
        <v>9</v>
      </c>
      <c r="N28" s="22">
        <v>12</v>
      </c>
      <c r="O28" s="78"/>
      <c r="P28" s="25">
        <f>SUM(C28:O28)</f>
        <v>53</v>
      </c>
    </row>
    <row r="29" spans="1:16" s="12" customFormat="1" x14ac:dyDescent="0.25">
      <c r="A29" s="166" t="s">
        <v>137</v>
      </c>
      <c r="B29" s="167" t="s">
        <v>138</v>
      </c>
      <c r="C29" s="22">
        <v>4</v>
      </c>
      <c r="D29" s="22"/>
      <c r="E29" s="77">
        <v>5</v>
      </c>
      <c r="F29" s="22">
        <v>5</v>
      </c>
      <c r="G29" s="22">
        <v>3</v>
      </c>
      <c r="H29" s="22"/>
      <c r="I29" s="22">
        <v>4</v>
      </c>
      <c r="J29" s="22"/>
      <c r="K29" s="22">
        <v>9</v>
      </c>
      <c r="L29" s="22">
        <v>8</v>
      </c>
      <c r="M29" s="22">
        <v>8</v>
      </c>
      <c r="N29" s="22">
        <v>12</v>
      </c>
      <c r="O29" s="78"/>
      <c r="P29" s="25">
        <f>SUM(C29:O29)</f>
        <v>58</v>
      </c>
    </row>
    <row r="30" spans="1:16" s="12" customFormat="1" x14ac:dyDescent="0.25">
      <c r="A30" s="166" t="s">
        <v>139</v>
      </c>
      <c r="B30" s="167" t="s">
        <v>140</v>
      </c>
      <c r="C30" s="77">
        <v>4</v>
      </c>
      <c r="D30" s="22">
        <v>5</v>
      </c>
      <c r="E30" s="22">
        <v>4</v>
      </c>
      <c r="F30" s="22"/>
      <c r="G30" s="22">
        <v>4</v>
      </c>
      <c r="H30" s="22">
        <v>3</v>
      </c>
      <c r="I30" s="22"/>
      <c r="J30" s="22">
        <v>7</v>
      </c>
      <c r="K30" s="22"/>
      <c r="L30" s="22">
        <v>5</v>
      </c>
      <c r="M30" s="22">
        <v>5</v>
      </c>
      <c r="N30" s="22">
        <v>12</v>
      </c>
      <c r="O30" s="78"/>
      <c r="P30" s="25">
        <f>SUM(C30:O30)</f>
        <v>49</v>
      </c>
    </row>
    <row r="31" spans="1:16" s="12" customFormat="1" x14ac:dyDescent="0.25">
      <c r="A31" s="166" t="s">
        <v>143</v>
      </c>
      <c r="B31" s="167" t="s">
        <v>144</v>
      </c>
      <c r="C31" s="22">
        <v>4</v>
      </c>
      <c r="D31" s="22">
        <v>5</v>
      </c>
      <c r="E31" s="22"/>
      <c r="F31" s="22">
        <v>4</v>
      </c>
      <c r="G31" s="22">
        <v>4</v>
      </c>
      <c r="H31" s="22">
        <v>2</v>
      </c>
      <c r="I31" s="22"/>
      <c r="J31" s="22"/>
      <c r="K31" s="22"/>
      <c r="L31" s="22"/>
      <c r="M31" s="22"/>
      <c r="N31" s="22"/>
      <c r="O31" s="78"/>
      <c r="P31" s="25">
        <f t="shared" si="2"/>
        <v>19</v>
      </c>
    </row>
    <row r="32" spans="1:16" s="12" customFormat="1" x14ac:dyDescent="0.25">
      <c r="A32" s="166" t="s">
        <v>145</v>
      </c>
      <c r="B32" s="167" t="s">
        <v>146</v>
      </c>
      <c r="C32" s="77">
        <v>4</v>
      </c>
      <c r="D32" s="22"/>
      <c r="E32" s="22">
        <v>3</v>
      </c>
      <c r="F32" s="22">
        <v>4</v>
      </c>
      <c r="G32" s="22">
        <v>4</v>
      </c>
      <c r="H32" s="22"/>
      <c r="I32" s="22"/>
      <c r="J32" s="22">
        <v>8</v>
      </c>
      <c r="K32" s="22"/>
      <c r="L32" s="22">
        <v>8</v>
      </c>
      <c r="M32" s="22">
        <v>9</v>
      </c>
      <c r="N32" s="22">
        <v>12</v>
      </c>
      <c r="O32" s="78"/>
      <c r="P32" s="25">
        <f>SUM(C32:O32)</f>
        <v>52</v>
      </c>
    </row>
    <row r="33" spans="1:16" s="12" customFormat="1" x14ac:dyDescent="0.25">
      <c r="A33" s="166" t="s">
        <v>147</v>
      </c>
      <c r="B33" s="167" t="s">
        <v>148</v>
      </c>
      <c r="C33" s="22">
        <v>4</v>
      </c>
      <c r="D33" s="22"/>
      <c r="E33" s="77">
        <v>5</v>
      </c>
      <c r="F33" s="22"/>
      <c r="G33" s="22">
        <v>3</v>
      </c>
      <c r="H33" s="22">
        <v>4</v>
      </c>
      <c r="I33" s="22">
        <v>4</v>
      </c>
      <c r="J33" s="22"/>
      <c r="K33" s="22">
        <v>9</v>
      </c>
      <c r="L33" s="22">
        <v>8</v>
      </c>
      <c r="M33" s="22">
        <v>8</v>
      </c>
      <c r="N33" s="22">
        <v>12</v>
      </c>
      <c r="O33" s="78"/>
      <c r="P33" s="25">
        <f>SUM(C33:O33)</f>
        <v>57</v>
      </c>
    </row>
    <row r="34" spans="1:16" s="12" customFormat="1" x14ac:dyDescent="0.25">
      <c r="A34" s="166" t="s">
        <v>149</v>
      </c>
      <c r="B34" s="167" t="s">
        <v>150</v>
      </c>
      <c r="C34" s="22">
        <v>4</v>
      </c>
      <c r="D34" s="22"/>
      <c r="E34" s="77">
        <v>5</v>
      </c>
      <c r="F34" s="22">
        <v>5</v>
      </c>
      <c r="G34" s="22">
        <v>4</v>
      </c>
      <c r="H34" s="22"/>
      <c r="I34" s="22">
        <v>5</v>
      </c>
      <c r="J34" s="22"/>
      <c r="K34" s="22">
        <v>6</v>
      </c>
      <c r="L34" s="22"/>
      <c r="M34" s="22">
        <v>7</v>
      </c>
      <c r="N34" s="22">
        <v>11</v>
      </c>
      <c r="O34" s="78"/>
      <c r="P34" s="25">
        <f>SUM(C34:O34)</f>
        <v>47</v>
      </c>
    </row>
    <row r="35" spans="1:16" s="12" customFormat="1" x14ac:dyDescent="0.25">
      <c r="A35" s="166" t="s">
        <v>153</v>
      </c>
      <c r="B35" s="167" t="s">
        <v>154</v>
      </c>
      <c r="C35" s="22">
        <v>3</v>
      </c>
      <c r="D35" s="22">
        <v>4</v>
      </c>
      <c r="E35" s="77">
        <v>5</v>
      </c>
      <c r="F35" s="22">
        <v>3</v>
      </c>
      <c r="G35" s="22"/>
      <c r="H35" s="22"/>
      <c r="I35" s="22">
        <v>5</v>
      </c>
      <c r="J35" s="22">
        <v>7</v>
      </c>
      <c r="K35" s="22">
        <v>8</v>
      </c>
      <c r="L35" s="22">
        <v>8</v>
      </c>
      <c r="M35" s="22"/>
      <c r="N35" s="22">
        <v>13</v>
      </c>
      <c r="O35" s="78"/>
      <c r="P35" s="25">
        <f>SUM(C35:O35)</f>
        <v>56</v>
      </c>
    </row>
    <row r="36" spans="1:16" s="12" customFormat="1" x14ac:dyDescent="0.25">
      <c r="A36" s="166" t="s">
        <v>165</v>
      </c>
      <c r="B36" s="167" t="s">
        <v>166</v>
      </c>
      <c r="C36" s="22"/>
      <c r="D36" s="22">
        <v>4</v>
      </c>
      <c r="E36" s="77">
        <v>5</v>
      </c>
      <c r="F36" s="22">
        <v>5</v>
      </c>
      <c r="G36" s="22">
        <v>4</v>
      </c>
      <c r="H36" s="22"/>
      <c r="I36" s="22">
        <v>5</v>
      </c>
      <c r="J36" s="22"/>
      <c r="K36" s="22"/>
      <c r="L36" s="22">
        <v>9</v>
      </c>
      <c r="M36" s="22">
        <v>10</v>
      </c>
      <c r="N36" s="22">
        <v>13</v>
      </c>
      <c r="O36" s="78"/>
      <c r="P36" s="25">
        <f>SUM(C36:O36)</f>
        <v>55</v>
      </c>
    </row>
    <row r="37" spans="1:16" s="12" customFormat="1" x14ac:dyDescent="0.25">
      <c r="A37" s="166" t="s">
        <v>169</v>
      </c>
      <c r="B37" s="167" t="s">
        <v>170</v>
      </c>
      <c r="C37" s="77">
        <v>4</v>
      </c>
      <c r="D37" s="22">
        <v>5</v>
      </c>
      <c r="E37" s="22">
        <v>4</v>
      </c>
      <c r="F37" s="22"/>
      <c r="G37" s="22">
        <v>4</v>
      </c>
      <c r="H37" s="22">
        <v>3</v>
      </c>
      <c r="I37" s="22"/>
      <c r="J37" s="22"/>
      <c r="K37" s="22"/>
      <c r="L37" s="22"/>
      <c r="M37" s="22"/>
      <c r="N37" s="22"/>
      <c r="O37" s="78"/>
      <c r="P37" s="25">
        <f t="shared" si="2"/>
        <v>20</v>
      </c>
    </row>
    <row r="38" spans="1:16" s="12" customFormat="1" x14ac:dyDescent="0.25">
      <c r="A38" s="166" t="s">
        <v>171</v>
      </c>
      <c r="B38" s="167" t="s">
        <v>172</v>
      </c>
      <c r="C38" s="22">
        <v>4</v>
      </c>
      <c r="D38" s="22">
        <v>3</v>
      </c>
      <c r="E38" s="22">
        <v>2</v>
      </c>
      <c r="F38" s="22">
        <v>1</v>
      </c>
      <c r="G38" s="22">
        <v>5</v>
      </c>
      <c r="H38" s="22">
        <v>3</v>
      </c>
      <c r="I38" s="22"/>
      <c r="J38" s="22">
        <v>8</v>
      </c>
      <c r="K38" s="22"/>
      <c r="L38" s="22">
        <v>8</v>
      </c>
      <c r="M38" s="22">
        <v>9</v>
      </c>
      <c r="N38" s="22">
        <v>12</v>
      </c>
      <c r="O38" s="78"/>
      <c r="P38" s="25">
        <f t="shared" ref="P38:P54" si="3">SUM(C38:O38)</f>
        <v>55</v>
      </c>
    </row>
    <row r="39" spans="1:16" s="12" customFormat="1" x14ac:dyDescent="0.25">
      <c r="A39" s="166" t="s">
        <v>173</v>
      </c>
      <c r="B39" s="167" t="s">
        <v>174</v>
      </c>
      <c r="C39" s="77">
        <v>4</v>
      </c>
      <c r="D39" s="22"/>
      <c r="E39" s="22"/>
      <c r="F39" s="22"/>
      <c r="G39" s="22">
        <v>1</v>
      </c>
      <c r="H39" s="22"/>
      <c r="I39" s="22"/>
      <c r="J39" s="22"/>
      <c r="K39" s="22">
        <v>9</v>
      </c>
      <c r="L39" s="22">
        <v>8</v>
      </c>
      <c r="M39" s="22">
        <v>8</v>
      </c>
      <c r="N39" s="22">
        <v>12</v>
      </c>
      <c r="O39" s="78"/>
      <c r="P39" s="25">
        <f t="shared" si="3"/>
        <v>42</v>
      </c>
    </row>
    <row r="40" spans="1:16" s="12" customFormat="1" x14ac:dyDescent="0.25">
      <c r="A40" s="166" t="s">
        <v>175</v>
      </c>
      <c r="B40" s="167" t="s">
        <v>176</v>
      </c>
      <c r="C40" s="22">
        <v>3</v>
      </c>
      <c r="D40" s="22">
        <v>5</v>
      </c>
      <c r="E40" s="22"/>
      <c r="F40" s="22">
        <v>4</v>
      </c>
      <c r="G40" s="22">
        <v>4</v>
      </c>
      <c r="H40" s="22">
        <v>2</v>
      </c>
      <c r="I40" s="22"/>
      <c r="J40" s="22">
        <v>8</v>
      </c>
      <c r="K40" s="22">
        <v>8</v>
      </c>
      <c r="L40" s="22">
        <v>7</v>
      </c>
      <c r="M40" s="22"/>
      <c r="N40" s="22">
        <v>12</v>
      </c>
      <c r="O40" s="78"/>
      <c r="P40" s="25">
        <f t="shared" si="3"/>
        <v>53</v>
      </c>
    </row>
    <row r="41" spans="1:16" s="12" customFormat="1" x14ac:dyDescent="0.25">
      <c r="A41" s="166" t="s">
        <v>179</v>
      </c>
      <c r="B41" s="167" t="s">
        <v>180</v>
      </c>
      <c r="C41" s="77">
        <v>4</v>
      </c>
      <c r="D41" s="22">
        <v>5</v>
      </c>
      <c r="E41" s="22">
        <v>4</v>
      </c>
      <c r="F41" s="22"/>
      <c r="G41" s="22">
        <v>4</v>
      </c>
      <c r="H41" s="22">
        <v>5</v>
      </c>
      <c r="I41" s="22"/>
      <c r="J41" s="22">
        <v>7</v>
      </c>
      <c r="K41" s="22"/>
      <c r="L41" s="22">
        <v>5</v>
      </c>
      <c r="M41" s="22">
        <v>5</v>
      </c>
      <c r="N41" s="22">
        <v>12</v>
      </c>
      <c r="O41" s="78"/>
      <c r="P41" s="25">
        <f t="shared" si="3"/>
        <v>51</v>
      </c>
    </row>
    <row r="42" spans="1:16" s="12" customFormat="1" x14ac:dyDescent="0.25">
      <c r="A42" s="166" t="s">
        <v>181</v>
      </c>
      <c r="B42" s="167" t="s">
        <v>182</v>
      </c>
      <c r="C42" s="22">
        <v>3</v>
      </c>
      <c r="D42" s="22">
        <v>3</v>
      </c>
      <c r="E42" s="22">
        <v>2</v>
      </c>
      <c r="F42" s="22">
        <v>1</v>
      </c>
      <c r="G42" s="22">
        <v>5</v>
      </c>
      <c r="H42" s="22">
        <v>5</v>
      </c>
      <c r="I42" s="22"/>
      <c r="J42" s="22">
        <v>5</v>
      </c>
      <c r="K42" s="22">
        <v>6</v>
      </c>
      <c r="L42" s="22">
        <v>8</v>
      </c>
      <c r="M42" s="22"/>
      <c r="N42" s="22">
        <v>10</v>
      </c>
      <c r="O42" s="78"/>
      <c r="P42" s="25">
        <f t="shared" si="3"/>
        <v>48</v>
      </c>
    </row>
    <row r="43" spans="1:16" s="12" customFormat="1" x14ac:dyDescent="0.25">
      <c r="A43" s="166" t="s">
        <v>183</v>
      </c>
      <c r="B43" s="167" t="s">
        <v>184</v>
      </c>
      <c r="C43" s="77">
        <v>3</v>
      </c>
      <c r="D43" s="22"/>
      <c r="E43" s="22"/>
      <c r="F43" s="22"/>
      <c r="G43" s="22">
        <v>1</v>
      </c>
      <c r="H43" s="22"/>
      <c r="I43" s="22"/>
      <c r="J43" s="22"/>
      <c r="K43" s="22">
        <v>6</v>
      </c>
      <c r="L43" s="22">
        <v>5</v>
      </c>
      <c r="M43" s="22">
        <v>7</v>
      </c>
      <c r="N43" s="22">
        <v>14</v>
      </c>
      <c r="O43" s="78"/>
      <c r="P43" s="25">
        <f t="shared" si="3"/>
        <v>36</v>
      </c>
    </row>
    <row r="44" spans="1:16" s="12" customFormat="1" x14ac:dyDescent="0.25">
      <c r="A44" s="166" t="s">
        <v>193</v>
      </c>
      <c r="B44" s="167" t="s">
        <v>194</v>
      </c>
      <c r="C44" s="22">
        <v>4</v>
      </c>
      <c r="D44" s="22">
        <v>5</v>
      </c>
      <c r="E44" s="22"/>
      <c r="F44" s="22">
        <v>4</v>
      </c>
      <c r="G44" s="22">
        <v>4</v>
      </c>
      <c r="H44" s="22">
        <v>5</v>
      </c>
      <c r="I44" s="22"/>
      <c r="J44" s="22">
        <v>8</v>
      </c>
      <c r="K44" s="22">
        <v>8</v>
      </c>
      <c r="L44" s="22">
        <v>7</v>
      </c>
      <c r="M44" s="22"/>
      <c r="N44" s="22">
        <v>12</v>
      </c>
      <c r="O44" s="78"/>
      <c r="P44" s="25">
        <f t="shared" si="3"/>
        <v>57</v>
      </c>
    </row>
    <row r="45" spans="1:16" s="12" customFormat="1" x14ac:dyDescent="0.25">
      <c r="A45" s="166" t="s">
        <v>195</v>
      </c>
      <c r="B45" s="167" t="s">
        <v>196</v>
      </c>
      <c r="C45" s="77">
        <v>5</v>
      </c>
      <c r="D45" s="22"/>
      <c r="E45" s="22">
        <v>3</v>
      </c>
      <c r="F45" s="22">
        <v>4</v>
      </c>
      <c r="G45" s="22">
        <v>4</v>
      </c>
      <c r="H45" s="22"/>
      <c r="I45" s="22"/>
      <c r="J45" s="22">
        <v>5</v>
      </c>
      <c r="K45" s="22"/>
      <c r="L45" s="22">
        <v>7</v>
      </c>
      <c r="M45" s="22"/>
      <c r="N45" s="22">
        <v>9</v>
      </c>
      <c r="O45" s="78"/>
      <c r="P45" s="25">
        <f t="shared" si="3"/>
        <v>37</v>
      </c>
    </row>
    <row r="46" spans="1:16" s="12" customFormat="1" x14ac:dyDescent="0.25">
      <c r="A46" s="166" t="s">
        <v>197</v>
      </c>
      <c r="B46" s="167" t="s">
        <v>198</v>
      </c>
      <c r="C46" s="22">
        <v>4</v>
      </c>
      <c r="D46" s="22"/>
      <c r="E46" s="77">
        <v>4</v>
      </c>
      <c r="F46" s="22">
        <v>4</v>
      </c>
      <c r="G46" s="22">
        <v>3</v>
      </c>
      <c r="H46" s="22"/>
      <c r="I46" s="22">
        <v>4</v>
      </c>
      <c r="J46" s="22">
        <v>6</v>
      </c>
      <c r="K46" s="22"/>
      <c r="L46" s="22"/>
      <c r="M46" s="22">
        <v>8</v>
      </c>
      <c r="N46" s="22">
        <v>13</v>
      </c>
      <c r="O46" s="78"/>
      <c r="P46" s="25">
        <f t="shared" si="3"/>
        <v>46</v>
      </c>
    </row>
    <row r="47" spans="1:16" s="12" customFormat="1" x14ac:dyDescent="0.25">
      <c r="A47" s="166" t="s">
        <v>205</v>
      </c>
      <c r="B47" s="167" t="s">
        <v>206</v>
      </c>
      <c r="C47" s="22"/>
      <c r="D47" s="22"/>
      <c r="E47" s="77">
        <v>2</v>
      </c>
      <c r="F47" s="22"/>
      <c r="G47" s="22">
        <v>5</v>
      </c>
      <c r="H47" s="22"/>
      <c r="I47" s="22">
        <v>4</v>
      </c>
      <c r="J47" s="22">
        <v>7</v>
      </c>
      <c r="K47" s="22">
        <v>5</v>
      </c>
      <c r="L47" s="22">
        <v>7</v>
      </c>
      <c r="M47" s="22"/>
      <c r="N47" s="22">
        <v>12</v>
      </c>
      <c r="O47" s="78"/>
      <c r="P47" s="25">
        <f t="shared" si="3"/>
        <v>42</v>
      </c>
    </row>
    <row r="48" spans="1:16" s="12" customFormat="1" x14ac:dyDescent="0.25">
      <c r="A48" s="166" t="s">
        <v>211</v>
      </c>
      <c r="B48" s="167" t="s">
        <v>212</v>
      </c>
      <c r="C48" s="22">
        <v>4</v>
      </c>
      <c r="D48" s="22">
        <v>5</v>
      </c>
      <c r="E48" s="77"/>
      <c r="F48" s="22"/>
      <c r="G48" s="22">
        <v>4</v>
      </c>
      <c r="H48" s="22"/>
      <c r="I48" s="22">
        <v>5</v>
      </c>
      <c r="J48" s="22"/>
      <c r="K48" s="22">
        <v>6</v>
      </c>
      <c r="L48" s="22"/>
      <c r="M48" s="22">
        <v>7</v>
      </c>
      <c r="N48" s="22">
        <v>11</v>
      </c>
      <c r="O48" s="78"/>
      <c r="P48" s="25">
        <f t="shared" si="3"/>
        <v>42</v>
      </c>
    </row>
    <row r="49" spans="1:16" s="12" customFormat="1" x14ac:dyDescent="0.25">
      <c r="A49" s="166" t="s">
        <v>219</v>
      </c>
      <c r="B49" s="167" t="s">
        <v>220</v>
      </c>
      <c r="C49" s="22">
        <v>4</v>
      </c>
      <c r="D49" s="22"/>
      <c r="E49" s="77">
        <v>5</v>
      </c>
      <c r="F49" s="22">
        <v>4</v>
      </c>
      <c r="G49" s="22">
        <v>5</v>
      </c>
      <c r="H49" s="22"/>
      <c r="I49" s="22"/>
      <c r="J49" s="22">
        <v>7</v>
      </c>
      <c r="K49" s="22">
        <v>8</v>
      </c>
      <c r="L49" s="22">
        <v>8</v>
      </c>
      <c r="M49" s="22"/>
      <c r="N49" s="22">
        <v>13</v>
      </c>
      <c r="O49" s="78"/>
      <c r="P49" s="25">
        <f t="shared" si="3"/>
        <v>54</v>
      </c>
    </row>
    <row r="50" spans="1:16" s="12" customFormat="1" x14ac:dyDescent="0.25">
      <c r="A50" s="166" t="s">
        <v>221</v>
      </c>
      <c r="B50" s="167" t="s">
        <v>222</v>
      </c>
      <c r="C50" s="22">
        <v>4</v>
      </c>
      <c r="D50" s="22"/>
      <c r="E50" s="77">
        <v>5</v>
      </c>
      <c r="F50" s="22">
        <v>5</v>
      </c>
      <c r="G50" s="22"/>
      <c r="H50" s="22">
        <v>5</v>
      </c>
      <c r="I50" s="22">
        <v>5</v>
      </c>
      <c r="J50" s="22">
        <v>6</v>
      </c>
      <c r="K50" s="22"/>
      <c r="L50" s="22"/>
      <c r="M50" s="22">
        <v>8</v>
      </c>
      <c r="N50" s="22">
        <v>13</v>
      </c>
      <c r="O50" s="78"/>
      <c r="P50" s="25">
        <f t="shared" si="3"/>
        <v>51</v>
      </c>
    </row>
    <row r="51" spans="1:16" s="12" customFormat="1" x14ac:dyDescent="0.25">
      <c r="A51" s="166" t="s">
        <v>223</v>
      </c>
      <c r="B51" s="167" t="s">
        <v>224</v>
      </c>
      <c r="C51" s="22">
        <v>3</v>
      </c>
      <c r="D51" s="22">
        <v>4</v>
      </c>
      <c r="E51" s="77">
        <v>5</v>
      </c>
      <c r="F51" s="22">
        <v>4</v>
      </c>
      <c r="G51" s="22">
        <v>5</v>
      </c>
      <c r="H51" s="22"/>
      <c r="I51" s="22"/>
      <c r="J51" s="22">
        <v>7</v>
      </c>
      <c r="K51" s="22">
        <v>5</v>
      </c>
      <c r="L51" s="22">
        <v>7</v>
      </c>
      <c r="M51" s="22"/>
      <c r="N51" s="22">
        <v>12</v>
      </c>
      <c r="O51" s="78"/>
      <c r="P51" s="25">
        <f t="shared" si="3"/>
        <v>52</v>
      </c>
    </row>
    <row r="52" spans="1:16" s="12" customFormat="1" x14ac:dyDescent="0.25">
      <c r="A52" s="166" t="s">
        <v>227</v>
      </c>
      <c r="B52" s="167" t="s">
        <v>228</v>
      </c>
      <c r="C52" s="22">
        <v>4</v>
      </c>
      <c r="D52" s="22"/>
      <c r="E52" s="77">
        <v>4</v>
      </c>
      <c r="F52" s="22"/>
      <c r="G52" s="22">
        <v>4</v>
      </c>
      <c r="H52" s="22">
        <v>4</v>
      </c>
      <c r="I52" s="22">
        <v>5</v>
      </c>
      <c r="J52" s="22"/>
      <c r="K52" s="22">
        <v>6</v>
      </c>
      <c r="L52" s="22"/>
      <c r="M52" s="22">
        <v>7</v>
      </c>
      <c r="N52" s="22">
        <v>11</v>
      </c>
      <c r="O52" s="78"/>
      <c r="P52" s="25">
        <f t="shared" si="3"/>
        <v>45</v>
      </c>
    </row>
    <row r="53" spans="1:16" s="12" customFormat="1" x14ac:dyDescent="0.25">
      <c r="A53" s="166" t="s">
        <v>231</v>
      </c>
      <c r="B53" s="167" t="s">
        <v>232</v>
      </c>
      <c r="C53" s="22">
        <v>5</v>
      </c>
      <c r="D53" s="22">
        <v>4</v>
      </c>
      <c r="E53" s="77">
        <v>5</v>
      </c>
      <c r="F53" s="22"/>
      <c r="G53" s="22">
        <v>5</v>
      </c>
      <c r="H53" s="22"/>
      <c r="I53" s="22">
        <v>4</v>
      </c>
      <c r="J53" s="22">
        <v>7</v>
      </c>
      <c r="K53" s="22">
        <v>8</v>
      </c>
      <c r="L53" s="22">
        <v>8</v>
      </c>
      <c r="M53" s="22"/>
      <c r="N53" s="22">
        <v>13</v>
      </c>
      <c r="O53" s="78"/>
      <c r="P53" s="25">
        <f t="shared" si="3"/>
        <v>59</v>
      </c>
    </row>
    <row r="54" spans="1:16" s="12" customFormat="1" x14ac:dyDescent="0.25">
      <c r="A54" s="166" t="s">
        <v>233</v>
      </c>
      <c r="B54" s="167" t="s">
        <v>234</v>
      </c>
      <c r="C54" s="22">
        <v>4</v>
      </c>
      <c r="D54" s="22">
        <v>4</v>
      </c>
      <c r="E54" s="77">
        <v>5</v>
      </c>
      <c r="F54" s="22"/>
      <c r="G54" s="22">
        <v>3</v>
      </c>
      <c r="H54" s="22"/>
      <c r="I54" s="22">
        <v>4</v>
      </c>
      <c r="J54" s="22"/>
      <c r="K54" s="22"/>
      <c r="L54" s="22">
        <v>9</v>
      </c>
      <c r="M54" s="22">
        <v>10</v>
      </c>
      <c r="N54" s="22">
        <v>13</v>
      </c>
      <c r="O54" s="78"/>
      <c r="P54" s="25">
        <f t="shared" si="3"/>
        <v>52</v>
      </c>
    </row>
    <row r="55" spans="1:16" s="12" customFormat="1" x14ac:dyDescent="0.25">
      <c r="A55" s="166" t="s">
        <v>235</v>
      </c>
      <c r="B55" s="167" t="s">
        <v>236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78"/>
      <c r="P55" s="25">
        <f t="shared" si="2"/>
        <v>0</v>
      </c>
    </row>
    <row r="56" spans="1:16" s="12" customFormat="1" x14ac:dyDescent="0.25">
      <c r="A56" s="166" t="s">
        <v>237</v>
      </c>
      <c r="B56" s="167" t="s">
        <v>238</v>
      </c>
      <c r="C56" s="22">
        <v>4</v>
      </c>
      <c r="D56" s="22">
        <v>5</v>
      </c>
      <c r="E56" s="77">
        <v>5</v>
      </c>
      <c r="F56" s="22"/>
      <c r="G56" s="22">
        <v>5</v>
      </c>
      <c r="H56" s="22"/>
      <c r="I56" s="22">
        <v>5</v>
      </c>
      <c r="J56" s="22">
        <v>8</v>
      </c>
      <c r="K56" s="22"/>
      <c r="L56" s="22">
        <v>8</v>
      </c>
      <c r="M56" s="22">
        <v>9</v>
      </c>
      <c r="N56" s="22">
        <v>12</v>
      </c>
      <c r="O56" s="78"/>
      <c r="P56" s="25">
        <f t="shared" ref="P56:P63" si="4">SUM(C56:O56)</f>
        <v>61</v>
      </c>
    </row>
    <row r="57" spans="1:16" s="12" customFormat="1" x14ac:dyDescent="0.25">
      <c r="A57" s="166" t="s">
        <v>241</v>
      </c>
      <c r="B57" s="167" t="s">
        <v>242</v>
      </c>
      <c r="C57" s="22">
        <v>4</v>
      </c>
      <c r="D57" s="22">
        <v>5</v>
      </c>
      <c r="E57" s="77">
        <v>5</v>
      </c>
      <c r="F57" s="22">
        <v>5</v>
      </c>
      <c r="G57" s="22">
        <v>5</v>
      </c>
      <c r="H57" s="22"/>
      <c r="I57" s="22"/>
      <c r="J57" s="22"/>
      <c r="K57" s="22">
        <v>9</v>
      </c>
      <c r="L57" s="22">
        <v>8</v>
      </c>
      <c r="M57" s="22">
        <v>8</v>
      </c>
      <c r="N57" s="22">
        <v>12</v>
      </c>
      <c r="O57" s="78"/>
      <c r="P57" s="25">
        <f t="shared" si="4"/>
        <v>61</v>
      </c>
    </row>
    <row r="58" spans="1:16" s="12" customFormat="1" x14ac:dyDescent="0.25">
      <c r="A58" s="166" t="s">
        <v>243</v>
      </c>
      <c r="B58" s="167" t="s">
        <v>244</v>
      </c>
      <c r="C58" s="22">
        <v>3</v>
      </c>
      <c r="D58" s="22">
        <v>5</v>
      </c>
      <c r="E58" s="77"/>
      <c r="F58" s="22"/>
      <c r="G58" s="22">
        <v>4</v>
      </c>
      <c r="H58" s="22">
        <v>4</v>
      </c>
      <c r="I58" s="22">
        <v>4</v>
      </c>
      <c r="J58" s="22">
        <v>5</v>
      </c>
      <c r="K58" s="22"/>
      <c r="L58" s="22">
        <v>7</v>
      </c>
      <c r="M58" s="22"/>
      <c r="N58" s="22">
        <v>9</v>
      </c>
      <c r="O58" s="78"/>
      <c r="P58" s="25">
        <f t="shared" si="4"/>
        <v>41</v>
      </c>
    </row>
    <row r="59" spans="1:16" s="12" customFormat="1" x14ac:dyDescent="0.25">
      <c r="A59" s="166" t="s">
        <v>247</v>
      </c>
      <c r="B59" s="167" t="s">
        <v>248</v>
      </c>
      <c r="C59" s="77">
        <v>4</v>
      </c>
      <c r="D59" s="22">
        <v>5</v>
      </c>
      <c r="E59" s="22">
        <v>4</v>
      </c>
      <c r="F59" s="22"/>
      <c r="G59" s="22">
        <v>4</v>
      </c>
      <c r="H59" s="22">
        <v>3</v>
      </c>
      <c r="I59" s="22"/>
      <c r="J59" s="22">
        <v>6</v>
      </c>
      <c r="K59" s="22"/>
      <c r="L59" s="22"/>
      <c r="M59" s="22">
        <v>8</v>
      </c>
      <c r="N59" s="22">
        <v>13</v>
      </c>
      <c r="O59" s="78"/>
      <c r="P59" s="25">
        <f t="shared" si="4"/>
        <v>47</v>
      </c>
    </row>
    <row r="60" spans="1:16" s="12" customFormat="1" x14ac:dyDescent="0.25">
      <c r="A60" s="166" t="s">
        <v>249</v>
      </c>
      <c r="B60" s="167" t="s">
        <v>250</v>
      </c>
      <c r="C60" s="22">
        <v>4</v>
      </c>
      <c r="D60" s="22">
        <v>3</v>
      </c>
      <c r="E60" s="22">
        <v>2</v>
      </c>
      <c r="F60" s="22">
        <v>1</v>
      </c>
      <c r="G60" s="22">
        <v>5</v>
      </c>
      <c r="H60" s="22">
        <v>3</v>
      </c>
      <c r="I60" s="22"/>
      <c r="J60" s="22">
        <v>7</v>
      </c>
      <c r="K60" s="22">
        <v>5</v>
      </c>
      <c r="L60" s="22">
        <v>7</v>
      </c>
      <c r="M60" s="22"/>
      <c r="N60" s="22">
        <v>12</v>
      </c>
      <c r="O60" s="78"/>
      <c r="P60" s="25">
        <f t="shared" si="4"/>
        <v>49</v>
      </c>
    </row>
    <row r="61" spans="1:16" s="12" customFormat="1" x14ac:dyDescent="0.25">
      <c r="A61" s="166" t="s">
        <v>251</v>
      </c>
      <c r="B61" s="167" t="s">
        <v>252</v>
      </c>
      <c r="C61" s="77">
        <v>4</v>
      </c>
      <c r="D61" s="22"/>
      <c r="E61" s="22"/>
      <c r="F61" s="22"/>
      <c r="G61" s="22">
        <v>1</v>
      </c>
      <c r="H61" s="22"/>
      <c r="I61" s="22"/>
      <c r="J61" s="22"/>
      <c r="K61" s="22">
        <v>6</v>
      </c>
      <c r="L61" s="22"/>
      <c r="M61" s="22">
        <v>7</v>
      </c>
      <c r="N61" s="22">
        <v>11</v>
      </c>
      <c r="O61" s="78"/>
      <c r="P61" s="25">
        <f t="shared" si="4"/>
        <v>29</v>
      </c>
    </row>
    <row r="62" spans="1:16" s="12" customFormat="1" x14ac:dyDescent="0.25">
      <c r="A62" s="166" t="s">
        <v>253</v>
      </c>
      <c r="B62" s="167" t="s">
        <v>254</v>
      </c>
      <c r="C62" s="22">
        <v>3</v>
      </c>
      <c r="D62" s="22">
        <v>5</v>
      </c>
      <c r="E62" s="22"/>
      <c r="F62" s="22">
        <v>4</v>
      </c>
      <c r="G62" s="22">
        <v>4</v>
      </c>
      <c r="H62" s="22">
        <v>2</v>
      </c>
      <c r="I62" s="22"/>
      <c r="J62" s="22">
        <v>7</v>
      </c>
      <c r="K62" s="22">
        <v>8</v>
      </c>
      <c r="L62" s="22">
        <v>8</v>
      </c>
      <c r="M62" s="22"/>
      <c r="N62" s="22">
        <v>13</v>
      </c>
      <c r="O62" s="78"/>
      <c r="P62" s="25">
        <f t="shared" si="4"/>
        <v>54</v>
      </c>
    </row>
    <row r="63" spans="1:16" s="12" customFormat="1" x14ac:dyDescent="0.25">
      <c r="A63" s="166" t="s">
        <v>255</v>
      </c>
      <c r="B63" s="167" t="s">
        <v>256</v>
      </c>
      <c r="C63" s="77">
        <v>5</v>
      </c>
      <c r="D63" s="22"/>
      <c r="E63" s="22">
        <v>3</v>
      </c>
      <c r="F63" s="22">
        <v>4</v>
      </c>
      <c r="G63" s="22">
        <v>4</v>
      </c>
      <c r="H63" s="22"/>
      <c r="I63" s="22"/>
      <c r="J63" s="22"/>
      <c r="K63" s="22"/>
      <c r="L63" s="22">
        <v>9</v>
      </c>
      <c r="M63" s="22">
        <v>10</v>
      </c>
      <c r="N63" s="22">
        <v>13</v>
      </c>
      <c r="O63" s="78"/>
      <c r="P63" s="25">
        <f t="shared" si="4"/>
        <v>48</v>
      </c>
    </row>
    <row r="64" spans="1:16" s="12" customFormat="1" x14ac:dyDescent="0.25">
      <c r="A64" s="166" t="s">
        <v>259</v>
      </c>
      <c r="B64" s="167" t="s">
        <v>260</v>
      </c>
      <c r="C64" s="22">
        <v>2</v>
      </c>
      <c r="D64" s="22"/>
      <c r="E64" s="77">
        <v>4</v>
      </c>
      <c r="F64" s="22">
        <v>4</v>
      </c>
      <c r="G64" s="22">
        <v>3</v>
      </c>
      <c r="H64" s="22"/>
      <c r="I64" s="22">
        <v>4</v>
      </c>
      <c r="J64" s="22"/>
      <c r="K64" s="22"/>
      <c r="L64" s="22"/>
      <c r="M64" s="22"/>
      <c r="N64" s="22"/>
      <c r="O64" s="78"/>
      <c r="P64" s="25">
        <f t="shared" si="2"/>
        <v>17</v>
      </c>
    </row>
    <row r="65" spans="1:16" s="12" customFormat="1" x14ac:dyDescent="0.25">
      <c r="A65" s="166" t="s">
        <v>269</v>
      </c>
      <c r="B65" s="167" t="s">
        <v>270</v>
      </c>
      <c r="C65" s="22">
        <v>4</v>
      </c>
      <c r="D65" s="22"/>
      <c r="E65" s="77">
        <v>5</v>
      </c>
      <c r="F65" s="22"/>
      <c r="G65" s="22"/>
      <c r="H65" s="22"/>
      <c r="I65" s="22">
        <v>4</v>
      </c>
      <c r="J65" s="22">
        <v>8</v>
      </c>
      <c r="K65" s="22"/>
      <c r="L65" s="22">
        <v>8</v>
      </c>
      <c r="M65" s="22">
        <v>9</v>
      </c>
      <c r="N65" s="22">
        <v>12</v>
      </c>
      <c r="O65" s="78"/>
      <c r="P65" s="25">
        <f t="shared" ref="P65:P72" si="5">SUM(C65:O65)</f>
        <v>50</v>
      </c>
    </row>
    <row r="66" spans="1:16" s="12" customFormat="1" x14ac:dyDescent="0.25">
      <c r="A66" s="166" t="s">
        <v>275</v>
      </c>
      <c r="B66" s="167" t="s">
        <v>276</v>
      </c>
      <c r="C66" s="22">
        <v>5</v>
      </c>
      <c r="D66" s="22">
        <v>4</v>
      </c>
      <c r="E66" s="77">
        <v>5</v>
      </c>
      <c r="F66" s="22">
        <v>5</v>
      </c>
      <c r="G66" s="22">
        <v>4</v>
      </c>
      <c r="H66" s="22"/>
      <c r="I66" s="22"/>
      <c r="J66" s="22"/>
      <c r="K66" s="22">
        <v>9</v>
      </c>
      <c r="L66" s="22">
        <v>8</v>
      </c>
      <c r="M66" s="22">
        <v>8</v>
      </c>
      <c r="N66" s="22">
        <v>12</v>
      </c>
      <c r="O66" s="78"/>
      <c r="P66" s="25">
        <f t="shared" si="5"/>
        <v>60</v>
      </c>
    </row>
    <row r="67" spans="1:16" s="12" customFormat="1" x14ac:dyDescent="0.25">
      <c r="A67" s="166" t="s">
        <v>277</v>
      </c>
      <c r="B67" s="167" t="s">
        <v>278</v>
      </c>
      <c r="C67" s="22">
        <v>4</v>
      </c>
      <c r="D67" s="22">
        <v>4</v>
      </c>
      <c r="E67" s="77">
        <v>5</v>
      </c>
      <c r="F67" s="22">
        <v>3</v>
      </c>
      <c r="G67" s="22"/>
      <c r="H67" s="22"/>
      <c r="I67" s="22">
        <v>5</v>
      </c>
      <c r="J67" s="22">
        <v>5</v>
      </c>
      <c r="K67" s="22"/>
      <c r="L67" s="22">
        <v>7</v>
      </c>
      <c r="M67" s="22"/>
      <c r="N67" s="22">
        <v>9</v>
      </c>
      <c r="O67" s="78"/>
      <c r="P67" s="25">
        <f t="shared" si="5"/>
        <v>42</v>
      </c>
    </row>
    <row r="68" spans="1:16" s="12" customFormat="1" x14ac:dyDescent="0.25">
      <c r="A68" s="166" t="s">
        <v>281</v>
      </c>
      <c r="B68" s="167" t="s">
        <v>282</v>
      </c>
      <c r="C68" s="22">
        <v>4</v>
      </c>
      <c r="D68" s="22"/>
      <c r="E68" s="77">
        <v>4</v>
      </c>
      <c r="F68" s="22">
        <v>3</v>
      </c>
      <c r="G68" s="22"/>
      <c r="H68" s="22"/>
      <c r="I68" s="22"/>
      <c r="J68" s="22">
        <v>6</v>
      </c>
      <c r="K68" s="22"/>
      <c r="L68" s="22"/>
      <c r="M68" s="22">
        <v>8</v>
      </c>
      <c r="N68" s="22">
        <v>13</v>
      </c>
      <c r="O68" s="78"/>
      <c r="P68" s="25">
        <f t="shared" si="5"/>
        <v>38</v>
      </c>
    </row>
    <row r="69" spans="1:16" s="12" customFormat="1" x14ac:dyDescent="0.25">
      <c r="A69" s="166" t="s">
        <v>285</v>
      </c>
      <c r="B69" s="167" t="s">
        <v>286</v>
      </c>
      <c r="C69" s="22"/>
      <c r="D69" s="22"/>
      <c r="E69" s="22"/>
      <c r="F69" s="22"/>
      <c r="G69" s="22"/>
      <c r="H69" s="22"/>
      <c r="I69" s="22"/>
      <c r="J69" s="22">
        <v>7</v>
      </c>
      <c r="K69" s="22">
        <v>5</v>
      </c>
      <c r="L69" s="22">
        <v>7</v>
      </c>
      <c r="M69" s="22"/>
      <c r="N69" s="22">
        <v>12</v>
      </c>
      <c r="O69" s="78"/>
      <c r="P69" s="25">
        <f t="shared" si="5"/>
        <v>31</v>
      </c>
    </row>
    <row r="70" spans="1:16" s="12" customFormat="1" x14ac:dyDescent="0.25">
      <c r="A70" s="166" t="s">
        <v>289</v>
      </c>
      <c r="B70" s="167" t="s">
        <v>290</v>
      </c>
      <c r="C70" s="22">
        <v>5</v>
      </c>
      <c r="D70" s="22"/>
      <c r="E70" s="77">
        <v>5</v>
      </c>
      <c r="F70" s="22">
        <v>5</v>
      </c>
      <c r="G70" s="22">
        <v>4</v>
      </c>
      <c r="H70" s="22"/>
      <c r="I70" s="22">
        <v>5</v>
      </c>
      <c r="J70" s="22"/>
      <c r="K70" s="22">
        <v>6</v>
      </c>
      <c r="L70" s="22"/>
      <c r="M70" s="22">
        <v>7</v>
      </c>
      <c r="N70" s="22">
        <v>11</v>
      </c>
      <c r="O70" s="78"/>
      <c r="P70" s="25">
        <f t="shared" si="5"/>
        <v>48</v>
      </c>
    </row>
    <row r="71" spans="1:16" s="12" customFormat="1" x14ac:dyDescent="0.25">
      <c r="A71" s="166" t="s">
        <v>297</v>
      </c>
      <c r="B71" s="167" t="s">
        <v>298</v>
      </c>
      <c r="C71" s="22">
        <v>5</v>
      </c>
      <c r="D71" s="22">
        <v>4</v>
      </c>
      <c r="E71" s="77">
        <v>5</v>
      </c>
      <c r="F71" s="22">
        <v>3</v>
      </c>
      <c r="G71" s="22"/>
      <c r="H71" s="22"/>
      <c r="I71" s="22">
        <v>5</v>
      </c>
      <c r="J71" s="22">
        <v>7</v>
      </c>
      <c r="K71" s="22">
        <v>8</v>
      </c>
      <c r="L71" s="22">
        <v>8</v>
      </c>
      <c r="M71" s="22"/>
      <c r="N71" s="22">
        <v>13</v>
      </c>
      <c r="O71" s="78"/>
      <c r="P71" s="25">
        <f t="shared" si="5"/>
        <v>58</v>
      </c>
    </row>
    <row r="72" spans="1:16" s="12" customFormat="1" x14ac:dyDescent="0.25">
      <c r="A72" s="166" t="s">
        <v>301</v>
      </c>
      <c r="B72" s="167" t="s">
        <v>302</v>
      </c>
      <c r="C72" s="22"/>
      <c r="D72" s="22">
        <v>4</v>
      </c>
      <c r="E72" s="77">
        <v>5</v>
      </c>
      <c r="F72" s="22">
        <v>5</v>
      </c>
      <c r="G72" s="22">
        <v>4</v>
      </c>
      <c r="H72" s="22"/>
      <c r="I72" s="22">
        <v>5</v>
      </c>
      <c r="J72" s="22"/>
      <c r="K72" s="22"/>
      <c r="L72" s="22">
        <v>9</v>
      </c>
      <c r="M72" s="22">
        <v>10</v>
      </c>
      <c r="N72" s="22">
        <v>13</v>
      </c>
      <c r="O72" s="78"/>
      <c r="P72" s="25">
        <f t="shared" si="5"/>
        <v>55</v>
      </c>
    </row>
    <row r="73" spans="1:16" s="12" customFormat="1" x14ac:dyDescent="0.25">
      <c r="A73" s="166" t="s">
        <v>303</v>
      </c>
      <c r="B73" s="167" t="s">
        <v>304</v>
      </c>
      <c r="C73" s="22">
        <v>4</v>
      </c>
      <c r="D73" s="22">
        <v>5</v>
      </c>
      <c r="E73" s="22"/>
      <c r="F73" s="22">
        <v>4</v>
      </c>
      <c r="G73" s="22">
        <v>4</v>
      </c>
      <c r="H73" s="22">
        <v>2</v>
      </c>
      <c r="I73" s="22"/>
      <c r="J73" s="22"/>
      <c r="K73" s="22"/>
      <c r="L73" s="22"/>
      <c r="M73" s="22"/>
      <c r="N73" s="22"/>
      <c r="O73" s="78"/>
      <c r="P73" s="25">
        <f t="shared" si="2"/>
        <v>19</v>
      </c>
    </row>
    <row r="74" spans="1:16" s="12" customFormat="1" x14ac:dyDescent="0.25">
      <c r="A74" s="166" t="s">
        <v>305</v>
      </c>
      <c r="B74" s="167" t="s">
        <v>306</v>
      </c>
      <c r="C74" s="77">
        <v>3</v>
      </c>
      <c r="D74" s="22"/>
      <c r="E74" s="22">
        <v>3</v>
      </c>
      <c r="F74" s="22">
        <v>4</v>
      </c>
      <c r="G74" s="22">
        <v>4</v>
      </c>
      <c r="H74" s="22"/>
      <c r="I74" s="22"/>
      <c r="J74" s="22">
        <v>8</v>
      </c>
      <c r="K74" s="22"/>
      <c r="L74" s="22">
        <v>8</v>
      </c>
      <c r="M74" s="22">
        <v>9</v>
      </c>
      <c r="N74" s="22">
        <v>12</v>
      </c>
      <c r="O74" s="78"/>
      <c r="P74" s="25">
        <f t="shared" ref="P74:P118" si="6">SUM(C74:O74)</f>
        <v>51</v>
      </c>
    </row>
    <row r="75" spans="1:16" s="12" customFormat="1" x14ac:dyDescent="0.25">
      <c r="A75" s="166" t="s">
        <v>307</v>
      </c>
      <c r="B75" s="167" t="s">
        <v>308</v>
      </c>
      <c r="C75" s="22">
        <v>4</v>
      </c>
      <c r="D75" s="22"/>
      <c r="E75" s="77">
        <v>5</v>
      </c>
      <c r="F75" s="22"/>
      <c r="G75" s="22"/>
      <c r="H75" s="22"/>
      <c r="I75" s="22"/>
      <c r="J75" s="22"/>
      <c r="K75" s="22">
        <v>9</v>
      </c>
      <c r="L75" s="22">
        <v>8</v>
      </c>
      <c r="M75" s="22">
        <v>8</v>
      </c>
      <c r="N75" s="22">
        <v>12</v>
      </c>
      <c r="O75" s="78"/>
      <c r="P75" s="25">
        <f t="shared" si="6"/>
        <v>46</v>
      </c>
    </row>
    <row r="76" spans="1:16" s="12" customFormat="1" x14ac:dyDescent="0.25">
      <c r="A76" s="166" t="s">
        <v>309</v>
      </c>
      <c r="B76" s="167" t="s">
        <v>310</v>
      </c>
      <c r="C76" s="77">
        <v>3</v>
      </c>
      <c r="D76" s="22">
        <v>5</v>
      </c>
      <c r="E76" s="22">
        <v>4</v>
      </c>
      <c r="F76" s="22"/>
      <c r="G76" s="22">
        <v>4</v>
      </c>
      <c r="H76" s="22">
        <v>3</v>
      </c>
      <c r="I76" s="22"/>
      <c r="J76" s="22">
        <v>7</v>
      </c>
      <c r="K76" s="22"/>
      <c r="L76" s="22">
        <v>5</v>
      </c>
      <c r="M76" s="22">
        <v>5</v>
      </c>
      <c r="N76" s="22">
        <v>12</v>
      </c>
      <c r="O76" s="78"/>
      <c r="P76" s="25">
        <f t="shared" si="6"/>
        <v>48</v>
      </c>
    </row>
    <row r="77" spans="1:16" s="12" customFormat="1" x14ac:dyDescent="0.25">
      <c r="A77" s="166" t="s">
        <v>311</v>
      </c>
      <c r="B77" s="167" t="s">
        <v>312</v>
      </c>
      <c r="C77" s="22">
        <v>4</v>
      </c>
      <c r="D77" s="22">
        <v>3</v>
      </c>
      <c r="E77" s="22">
        <v>2</v>
      </c>
      <c r="F77" s="22">
        <v>1</v>
      </c>
      <c r="G77" s="22">
        <v>5</v>
      </c>
      <c r="H77" s="22">
        <v>5</v>
      </c>
      <c r="I77" s="22"/>
      <c r="J77" s="22">
        <v>5</v>
      </c>
      <c r="K77" s="22">
        <v>6</v>
      </c>
      <c r="L77" s="22">
        <v>8</v>
      </c>
      <c r="M77" s="22"/>
      <c r="N77" s="22">
        <v>10</v>
      </c>
      <c r="O77" s="78"/>
      <c r="P77" s="25">
        <f t="shared" si="6"/>
        <v>49</v>
      </c>
    </row>
    <row r="78" spans="1:16" s="12" customFormat="1" x14ac:dyDescent="0.25">
      <c r="A78" s="166" t="s">
        <v>313</v>
      </c>
      <c r="B78" s="167" t="s">
        <v>314</v>
      </c>
      <c r="C78" s="77">
        <v>3</v>
      </c>
      <c r="D78" s="22"/>
      <c r="E78" s="22"/>
      <c r="F78" s="22"/>
      <c r="G78" s="22">
        <v>1</v>
      </c>
      <c r="H78" s="22"/>
      <c r="I78" s="22"/>
      <c r="J78" s="22"/>
      <c r="K78" s="22">
        <v>6</v>
      </c>
      <c r="L78" s="22">
        <v>5</v>
      </c>
      <c r="M78" s="22">
        <v>7</v>
      </c>
      <c r="N78" s="22">
        <v>14</v>
      </c>
      <c r="O78" s="78"/>
      <c r="P78" s="25">
        <f t="shared" si="6"/>
        <v>36</v>
      </c>
    </row>
    <row r="79" spans="1:16" s="12" customFormat="1" x14ac:dyDescent="0.25">
      <c r="A79" s="166" t="s">
        <v>315</v>
      </c>
      <c r="B79" s="167" t="s">
        <v>316</v>
      </c>
      <c r="C79" s="22">
        <v>4</v>
      </c>
      <c r="D79" s="22">
        <v>5</v>
      </c>
      <c r="E79" s="22"/>
      <c r="F79" s="22">
        <v>4</v>
      </c>
      <c r="G79" s="22">
        <v>4</v>
      </c>
      <c r="H79" s="22">
        <v>2</v>
      </c>
      <c r="I79" s="22"/>
      <c r="J79" s="22">
        <v>8</v>
      </c>
      <c r="K79" s="22">
        <v>8</v>
      </c>
      <c r="L79" s="22">
        <v>7</v>
      </c>
      <c r="M79" s="22"/>
      <c r="N79" s="22">
        <v>12</v>
      </c>
      <c r="O79" s="78"/>
      <c r="P79" s="25">
        <f t="shared" si="6"/>
        <v>54</v>
      </c>
    </row>
    <row r="80" spans="1:16" s="12" customFormat="1" x14ac:dyDescent="0.25">
      <c r="A80" s="166" t="s">
        <v>317</v>
      </c>
      <c r="B80" s="167" t="s">
        <v>318</v>
      </c>
      <c r="C80" s="77">
        <v>5</v>
      </c>
      <c r="D80" s="22"/>
      <c r="E80" s="22">
        <v>3</v>
      </c>
      <c r="F80" s="22">
        <v>4</v>
      </c>
      <c r="G80" s="22">
        <v>4</v>
      </c>
      <c r="H80" s="22"/>
      <c r="I80" s="22"/>
      <c r="J80" s="22"/>
      <c r="K80" s="22">
        <v>6</v>
      </c>
      <c r="L80" s="22">
        <v>7</v>
      </c>
      <c r="M80" s="22"/>
      <c r="N80" s="22">
        <v>13</v>
      </c>
      <c r="O80" s="78"/>
      <c r="P80" s="25">
        <f t="shared" si="6"/>
        <v>42</v>
      </c>
    </row>
    <row r="81" spans="1:16" s="12" customFormat="1" x14ac:dyDescent="0.25">
      <c r="A81" s="166" t="s">
        <v>321</v>
      </c>
      <c r="B81" s="167" t="s">
        <v>322</v>
      </c>
      <c r="C81" s="77">
        <v>5</v>
      </c>
      <c r="D81" s="22">
        <v>5</v>
      </c>
      <c r="E81" s="22">
        <v>4</v>
      </c>
      <c r="F81" s="22"/>
      <c r="G81" s="22">
        <v>4</v>
      </c>
      <c r="H81" s="22">
        <v>3</v>
      </c>
      <c r="I81" s="22"/>
      <c r="J81" s="22">
        <v>7</v>
      </c>
      <c r="K81" s="22"/>
      <c r="L81" s="22">
        <v>5</v>
      </c>
      <c r="M81" s="22">
        <v>5</v>
      </c>
      <c r="N81" s="22">
        <v>12</v>
      </c>
      <c r="O81" s="78"/>
      <c r="P81" s="25">
        <f t="shared" si="6"/>
        <v>50</v>
      </c>
    </row>
    <row r="82" spans="1:16" s="12" customFormat="1" x14ac:dyDescent="0.25">
      <c r="A82" s="166" t="s">
        <v>325</v>
      </c>
      <c r="B82" s="167" t="s">
        <v>326</v>
      </c>
      <c r="C82" s="22">
        <v>4</v>
      </c>
      <c r="D82" s="22">
        <v>3</v>
      </c>
      <c r="E82" s="22">
        <v>2</v>
      </c>
      <c r="F82" s="22">
        <v>1</v>
      </c>
      <c r="G82" s="22">
        <v>5</v>
      </c>
      <c r="H82" s="22">
        <v>3</v>
      </c>
      <c r="I82" s="22"/>
      <c r="J82" s="22">
        <v>5</v>
      </c>
      <c r="K82" s="22">
        <v>6</v>
      </c>
      <c r="L82" s="22">
        <v>8</v>
      </c>
      <c r="M82" s="22"/>
      <c r="N82" s="22">
        <v>10</v>
      </c>
      <c r="O82" s="78"/>
      <c r="P82" s="25">
        <f t="shared" si="6"/>
        <v>47</v>
      </c>
    </row>
    <row r="83" spans="1:16" s="12" customFormat="1" x14ac:dyDescent="0.25">
      <c r="A83" s="166" t="s">
        <v>327</v>
      </c>
      <c r="B83" s="167" t="s">
        <v>328</v>
      </c>
      <c r="C83" s="77">
        <v>4</v>
      </c>
      <c r="D83" s="22"/>
      <c r="E83" s="22"/>
      <c r="F83" s="22"/>
      <c r="G83" s="22">
        <v>1</v>
      </c>
      <c r="H83" s="22"/>
      <c r="I83" s="22"/>
      <c r="J83" s="22"/>
      <c r="K83" s="22">
        <v>6</v>
      </c>
      <c r="L83" s="22">
        <v>5</v>
      </c>
      <c r="M83" s="22">
        <v>7</v>
      </c>
      <c r="N83" s="22">
        <v>14</v>
      </c>
      <c r="O83" s="78"/>
      <c r="P83" s="25">
        <f t="shared" si="6"/>
        <v>37</v>
      </c>
    </row>
    <row r="84" spans="1:16" s="12" customFormat="1" x14ac:dyDescent="0.25">
      <c r="A84" s="166" t="s">
        <v>331</v>
      </c>
      <c r="B84" s="167" t="s">
        <v>332</v>
      </c>
      <c r="C84" s="22">
        <v>4</v>
      </c>
      <c r="D84" s="22">
        <v>5</v>
      </c>
      <c r="E84" s="22"/>
      <c r="F84" s="22">
        <v>4</v>
      </c>
      <c r="G84" s="22">
        <v>4</v>
      </c>
      <c r="H84" s="22">
        <v>2</v>
      </c>
      <c r="I84" s="22"/>
      <c r="J84" s="22">
        <v>8</v>
      </c>
      <c r="K84" s="22">
        <v>8</v>
      </c>
      <c r="L84" s="22">
        <v>7</v>
      </c>
      <c r="M84" s="22"/>
      <c r="N84" s="22">
        <v>12</v>
      </c>
      <c r="O84" s="78"/>
      <c r="P84" s="25">
        <f t="shared" si="6"/>
        <v>54</v>
      </c>
    </row>
    <row r="85" spans="1:16" s="12" customFormat="1" x14ac:dyDescent="0.25">
      <c r="A85" s="166" t="s">
        <v>333</v>
      </c>
      <c r="B85" s="167" t="s">
        <v>334</v>
      </c>
      <c r="C85" s="77">
        <v>4</v>
      </c>
      <c r="D85" s="22"/>
      <c r="E85" s="22">
        <v>3</v>
      </c>
      <c r="F85" s="22">
        <v>4</v>
      </c>
      <c r="G85" s="22">
        <v>4</v>
      </c>
      <c r="H85" s="22"/>
      <c r="I85" s="22"/>
      <c r="J85" s="22"/>
      <c r="K85" s="22">
        <v>6</v>
      </c>
      <c r="L85" s="22">
        <v>7</v>
      </c>
      <c r="M85" s="22"/>
      <c r="N85" s="22">
        <v>13</v>
      </c>
      <c r="O85" s="78"/>
      <c r="P85" s="25">
        <f t="shared" si="6"/>
        <v>41</v>
      </c>
    </row>
    <row r="86" spans="1:16" s="12" customFormat="1" x14ac:dyDescent="0.25">
      <c r="A86" s="166" t="s">
        <v>339</v>
      </c>
      <c r="B86" s="167" t="s">
        <v>340</v>
      </c>
      <c r="C86" s="77">
        <v>5</v>
      </c>
      <c r="D86" s="22">
        <v>5</v>
      </c>
      <c r="E86" s="22">
        <v>4</v>
      </c>
      <c r="F86" s="22"/>
      <c r="G86" s="22">
        <v>4</v>
      </c>
      <c r="H86" s="22">
        <v>5</v>
      </c>
      <c r="I86" s="22"/>
      <c r="J86" s="22">
        <v>7</v>
      </c>
      <c r="K86" s="22"/>
      <c r="L86" s="22">
        <v>5</v>
      </c>
      <c r="M86" s="22">
        <v>5</v>
      </c>
      <c r="N86" s="22">
        <v>12</v>
      </c>
      <c r="O86" s="78"/>
      <c r="P86" s="25">
        <f t="shared" si="6"/>
        <v>52</v>
      </c>
    </row>
    <row r="87" spans="1:16" s="12" customFormat="1" x14ac:dyDescent="0.25">
      <c r="A87" s="166" t="s">
        <v>345</v>
      </c>
      <c r="B87" s="167" t="s">
        <v>346</v>
      </c>
      <c r="C87" s="22">
        <v>5</v>
      </c>
      <c r="D87" s="22">
        <v>3</v>
      </c>
      <c r="E87" s="22">
        <v>2</v>
      </c>
      <c r="F87" s="22">
        <v>1</v>
      </c>
      <c r="G87" s="22">
        <v>5</v>
      </c>
      <c r="H87" s="22">
        <v>3</v>
      </c>
      <c r="I87" s="22"/>
      <c r="J87" s="22">
        <v>5</v>
      </c>
      <c r="K87" s="22">
        <v>6</v>
      </c>
      <c r="L87" s="22">
        <v>8</v>
      </c>
      <c r="M87" s="22"/>
      <c r="N87" s="22">
        <v>10</v>
      </c>
      <c r="O87" s="78"/>
      <c r="P87" s="25">
        <f t="shared" si="6"/>
        <v>48</v>
      </c>
    </row>
    <row r="88" spans="1:16" s="12" customFormat="1" x14ac:dyDescent="0.25">
      <c r="A88" s="166" t="s">
        <v>347</v>
      </c>
      <c r="B88" s="167" t="s">
        <v>348</v>
      </c>
      <c r="C88" s="77">
        <v>3</v>
      </c>
      <c r="D88" s="22"/>
      <c r="E88" s="22"/>
      <c r="F88" s="22"/>
      <c r="G88" s="22">
        <v>1</v>
      </c>
      <c r="H88" s="22"/>
      <c r="I88" s="22"/>
      <c r="J88" s="22"/>
      <c r="K88" s="22">
        <v>6</v>
      </c>
      <c r="L88" s="22">
        <v>5</v>
      </c>
      <c r="M88" s="22">
        <v>7</v>
      </c>
      <c r="N88" s="22">
        <v>14</v>
      </c>
      <c r="O88" s="78"/>
      <c r="P88" s="25">
        <f t="shared" si="6"/>
        <v>36</v>
      </c>
    </row>
    <row r="89" spans="1:16" s="12" customFormat="1" x14ac:dyDescent="0.25">
      <c r="A89" s="166" t="s">
        <v>349</v>
      </c>
      <c r="B89" s="167" t="s">
        <v>350</v>
      </c>
      <c r="C89" s="22">
        <v>4</v>
      </c>
      <c r="D89" s="22">
        <v>5</v>
      </c>
      <c r="E89" s="22"/>
      <c r="F89" s="22">
        <v>4</v>
      </c>
      <c r="G89" s="22">
        <v>4</v>
      </c>
      <c r="H89" s="22">
        <v>5</v>
      </c>
      <c r="I89" s="22"/>
      <c r="J89" s="22">
        <v>8</v>
      </c>
      <c r="K89" s="22">
        <v>8</v>
      </c>
      <c r="L89" s="22">
        <v>7</v>
      </c>
      <c r="M89" s="22"/>
      <c r="N89" s="22">
        <v>12</v>
      </c>
      <c r="O89" s="78"/>
      <c r="P89" s="25">
        <f t="shared" si="6"/>
        <v>57</v>
      </c>
    </row>
    <row r="90" spans="1:16" s="12" customFormat="1" x14ac:dyDescent="0.25">
      <c r="A90" s="166" t="s">
        <v>353</v>
      </c>
      <c r="B90" s="167" t="s">
        <v>354</v>
      </c>
      <c r="C90" s="77">
        <v>5</v>
      </c>
      <c r="D90" s="22"/>
      <c r="E90" s="22">
        <v>3</v>
      </c>
      <c r="F90" s="22">
        <v>4</v>
      </c>
      <c r="G90" s="22">
        <v>4</v>
      </c>
      <c r="H90" s="22"/>
      <c r="I90" s="22"/>
      <c r="J90" s="22">
        <v>5</v>
      </c>
      <c r="K90" s="22"/>
      <c r="L90" s="22">
        <v>7</v>
      </c>
      <c r="M90" s="22"/>
      <c r="N90" s="22">
        <v>9</v>
      </c>
      <c r="O90" s="78"/>
      <c r="P90" s="25">
        <f t="shared" si="6"/>
        <v>37</v>
      </c>
    </row>
    <row r="91" spans="1:16" s="12" customFormat="1" x14ac:dyDescent="0.25">
      <c r="A91" s="166" t="s">
        <v>355</v>
      </c>
      <c r="B91" s="167" t="s">
        <v>356</v>
      </c>
      <c r="C91" s="22">
        <v>4</v>
      </c>
      <c r="D91" s="22">
        <v>5</v>
      </c>
      <c r="E91" s="77">
        <v>5</v>
      </c>
      <c r="F91" s="22">
        <v>5</v>
      </c>
      <c r="G91" s="22"/>
      <c r="H91" s="22">
        <v>5</v>
      </c>
      <c r="I91" s="22"/>
      <c r="J91" s="22">
        <v>6</v>
      </c>
      <c r="K91" s="22"/>
      <c r="L91" s="22"/>
      <c r="M91" s="22">
        <v>8</v>
      </c>
      <c r="N91" s="22">
        <v>13</v>
      </c>
      <c r="O91" s="78"/>
      <c r="P91" s="25">
        <f t="shared" si="6"/>
        <v>51</v>
      </c>
    </row>
    <row r="92" spans="1:16" s="12" customFormat="1" x14ac:dyDescent="0.25">
      <c r="A92" s="166" t="s">
        <v>357</v>
      </c>
      <c r="B92" s="167" t="s">
        <v>358</v>
      </c>
      <c r="C92" s="22">
        <v>4</v>
      </c>
      <c r="D92" s="22">
        <v>5</v>
      </c>
      <c r="E92" s="77">
        <v>4</v>
      </c>
      <c r="F92" s="22"/>
      <c r="G92" s="22">
        <v>5</v>
      </c>
      <c r="H92" s="22"/>
      <c r="I92" s="22">
        <v>5</v>
      </c>
      <c r="J92" s="22">
        <v>7</v>
      </c>
      <c r="K92" s="22">
        <v>5</v>
      </c>
      <c r="L92" s="22">
        <v>7</v>
      </c>
      <c r="M92" s="22"/>
      <c r="N92" s="22">
        <v>12</v>
      </c>
      <c r="O92" s="78"/>
      <c r="P92" s="25">
        <f t="shared" si="6"/>
        <v>54</v>
      </c>
    </row>
    <row r="93" spans="1:16" s="12" customFormat="1" x14ac:dyDescent="0.25">
      <c r="A93" s="166" t="s">
        <v>359</v>
      </c>
      <c r="B93" s="167" t="s">
        <v>360</v>
      </c>
      <c r="C93" s="22">
        <v>4</v>
      </c>
      <c r="D93" s="22">
        <v>5</v>
      </c>
      <c r="E93" s="77">
        <v>5</v>
      </c>
      <c r="F93" s="22"/>
      <c r="G93" s="22">
        <v>4</v>
      </c>
      <c r="H93" s="22"/>
      <c r="I93" s="22">
        <v>5</v>
      </c>
      <c r="J93" s="22"/>
      <c r="K93" s="22">
        <v>6</v>
      </c>
      <c r="L93" s="22"/>
      <c r="M93" s="22">
        <v>7</v>
      </c>
      <c r="N93" s="22">
        <v>11</v>
      </c>
      <c r="O93" s="78"/>
      <c r="P93" s="25">
        <f t="shared" si="6"/>
        <v>47</v>
      </c>
    </row>
    <row r="94" spans="1:16" s="12" customFormat="1" x14ac:dyDescent="0.25">
      <c r="A94" s="166" t="s">
        <v>361</v>
      </c>
      <c r="B94" s="167" t="s">
        <v>362</v>
      </c>
      <c r="C94" s="77">
        <v>5</v>
      </c>
      <c r="D94" s="22">
        <v>5</v>
      </c>
      <c r="E94" s="22">
        <v>4</v>
      </c>
      <c r="F94" s="22"/>
      <c r="G94" s="22">
        <v>4</v>
      </c>
      <c r="H94" s="22">
        <v>3</v>
      </c>
      <c r="I94" s="22"/>
      <c r="J94" s="22">
        <v>7</v>
      </c>
      <c r="K94" s="22">
        <v>8</v>
      </c>
      <c r="L94" s="22">
        <v>8</v>
      </c>
      <c r="M94" s="22"/>
      <c r="N94" s="22">
        <v>13</v>
      </c>
      <c r="O94" s="78"/>
      <c r="P94" s="25">
        <f t="shared" si="6"/>
        <v>57</v>
      </c>
    </row>
    <row r="95" spans="1:16" s="12" customFormat="1" x14ac:dyDescent="0.25">
      <c r="A95" s="166" t="s">
        <v>363</v>
      </c>
      <c r="B95" s="167" t="s">
        <v>364</v>
      </c>
      <c r="C95" s="77">
        <v>4</v>
      </c>
      <c r="D95" s="22"/>
      <c r="E95" s="22"/>
      <c r="F95" s="22"/>
      <c r="G95" s="22">
        <v>1</v>
      </c>
      <c r="H95" s="22"/>
      <c r="I95" s="22"/>
      <c r="J95" s="22"/>
      <c r="K95" s="22">
        <v>9</v>
      </c>
      <c r="L95" s="22">
        <v>8</v>
      </c>
      <c r="M95" s="22">
        <v>8</v>
      </c>
      <c r="N95" s="22">
        <v>12</v>
      </c>
      <c r="O95" s="78"/>
      <c r="P95" s="25">
        <f t="shared" si="6"/>
        <v>42</v>
      </c>
    </row>
    <row r="96" spans="1:16" s="12" customFormat="1" x14ac:dyDescent="0.25">
      <c r="A96" s="166" t="s">
        <v>365</v>
      </c>
      <c r="B96" s="167" t="s">
        <v>366</v>
      </c>
      <c r="C96" s="22">
        <v>4</v>
      </c>
      <c r="D96" s="22">
        <v>5</v>
      </c>
      <c r="E96" s="22"/>
      <c r="F96" s="22">
        <v>4</v>
      </c>
      <c r="G96" s="22">
        <v>4</v>
      </c>
      <c r="H96" s="22">
        <v>2</v>
      </c>
      <c r="I96" s="22"/>
      <c r="J96" s="22">
        <v>8</v>
      </c>
      <c r="K96" s="22">
        <v>8</v>
      </c>
      <c r="L96" s="22">
        <v>7</v>
      </c>
      <c r="M96" s="22"/>
      <c r="N96" s="22">
        <v>12</v>
      </c>
      <c r="O96" s="78"/>
      <c r="P96" s="25">
        <f t="shared" si="6"/>
        <v>54</v>
      </c>
    </row>
    <row r="97" spans="1:16" s="12" customFormat="1" x14ac:dyDescent="0.25">
      <c r="A97" s="166" t="s">
        <v>367</v>
      </c>
      <c r="B97" s="167" t="s">
        <v>368</v>
      </c>
      <c r="C97" s="77">
        <v>4</v>
      </c>
      <c r="D97" s="22">
        <v>5</v>
      </c>
      <c r="E97" s="22">
        <v>4</v>
      </c>
      <c r="F97" s="22"/>
      <c r="G97" s="22">
        <v>4</v>
      </c>
      <c r="H97" s="22">
        <v>3</v>
      </c>
      <c r="I97" s="22"/>
      <c r="J97" s="22">
        <v>7</v>
      </c>
      <c r="K97" s="22"/>
      <c r="L97" s="22">
        <v>5</v>
      </c>
      <c r="M97" s="22">
        <v>5</v>
      </c>
      <c r="N97" s="22">
        <v>12</v>
      </c>
      <c r="O97" s="78"/>
      <c r="P97" s="25">
        <f t="shared" si="6"/>
        <v>49</v>
      </c>
    </row>
    <row r="98" spans="1:16" s="12" customFormat="1" x14ac:dyDescent="0.25">
      <c r="A98" s="166" t="s">
        <v>369</v>
      </c>
      <c r="B98" s="167" t="s">
        <v>370</v>
      </c>
      <c r="C98" s="22">
        <v>4</v>
      </c>
      <c r="D98" s="22">
        <v>3</v>
      </c>
      <c r="E98" s="22">
        <v>2</v>
      </c>
      <c r="F98" s="22">
        <v>1</v>
      </c>
      <c r="G98" s="22">
        <v>5</v>
      </c>
      <c r="H98" s="22">
        <v>3</v>
      </c>
      <c r="I98" s="22"/>
      <c r="J98" s="22">
        <v>5</v>
      </c>
      <c r="K98" s="22">
        <v>6</v>
      </c>
      <c r="L98" s="22">
        <v>8</v>
      </c>
      <c r="M98" s="22"/>
      <c r="N98" s="22">
        <v>10</v>
      </c>
      <c r="O98" s="78"/>
      <c r="P98" s="25">
        <f t="shared" si="6"/>
        <v>47</v>
      </c>
    </row>
    <row r="99" spans="1:16" s="12" customFormat="1" x14ac:dyDescent="0.25">
      <c r="A99" s="166" t="s">
        <v>375</v>
      </c>
      <c r="B99" s="167" t="s">
        <v>376</v>
      </c>
      <c r="C99" s="77">
        <v>3</v>
      </c>
      <c r="D99" s="22"/>
      <c r="E99" s="22"/>
      <c r="F99" s="22"/>
      <c r="G99" s="22">
        <v>1</v>
      </c>
      <c r="H99" s="22"/>
      <c r="I99" s="22"/>
      <c r="J99" s="22"/>
      <c r="K99" s="22">
        <v>6</v>
      </c>
      <c r="L99" s="22">
        <v>5</v>
      </c>
      <c r="M99" s="22">
        <v>7</v>
      </c>
      <c r="N99" s="22">
        <v>14</v>
      </c>
      <c r="O99" s="78"/>
      <c r="P99" s="25">
        <f t="shared" si="6"/>
        <v>36</v>
      </c>
    </row>
    <row r="100" spans="1:16" s="12" customFormat="1" x14ac:dyDescent="0.25">
      <c r="A100" s="166" t="s">
        <v>379</v>
      </c>
      <c r="B100" s="167" t="s">
        <v>380</v>
      </c>
      <c r="C100" s="22">
        <v>4</v>
      </c>
      <c r="D100" s="22">
        <v>5</v>
      </c>
      <c r="E100" s="22"/>
      <c r="F100" s="22">
        <v>4</v>
      </c>
      <c r="G100" s="22">
        <v>4</v>
      </c>
      <c r="H100" s="22">
        <v>2</v>
      </c>
      <c r="I100" s="22"/>
      <c r="J100" s="22">
        <v>8</v>
      </c>
      <c r="K100" s="22">
        <v>8</v>
      </c>
      <c r="L100" s="22">
        <v>7</v>
      </c>
      <c r="M100" s="22"/>
      <c r="N100" s="22">
        <v>12</v>
      </c>
      <c r="O100" s="78"/>
      <c r="P100" s="25">
        <f t="shared" si="6"/>
        <v>54</v>
      </c>
    </row>
    <row r="101" spans="1:16" s="12" customFormat="1" x14ac:dyDescent="0.25">
      <c r="A101" s="166" t="s">
        <v>381</v>
      </c>
      <c r="B101" s="167" t="s">
        <v>382</v>
      </c>
      <c r="C101" s="77">
        <v>4</v>
      </c>
      <c r="D101" s="22"/>
      <c r="E101" s="22">
        <v>3</v>
      </c>
      <c r="F101" s="22">
        <v>4</v>
      </c>
      <c r="G101" s="22">
        <v>4</v>
      </c>
      <c r="H101" s="22"/>
      <c r="I101" s="22"/>
      <c r="J101" s="22">
        <v>5</v>
      </c>
      <c r="K101" s="22"/>
      <c r="L101" s="22">
        <v>7</v>
      </c>
      <c r="M101" s="22"/>
      <c r="N101" s="22">
        <v>9</v>
      </c>
      <c r="O101" s="78"/>
      <c r="P101" s="25">
        <f t="shared" si="6"/>
        <v>36</v>
      </c>
    </row>
    <row r="102" spans="1:16" s="12" customFormat="1" x14ac:dyDescent="0.25">
      <c r="A102" s="166" t="s">
        <v>383</v>
      </c>
      <c r="B102" s="167" t="s">
        <v>384</v>
      </c>
      <c r="C102" s="22">
        <v>4</v>
      </c>
      <c r="D102" s="22"/>
      <c r="E102" s="77">
        <v>4</v>
      </c>
      <c r="F102" s="22">
        <v>4</v>
      </c>
      <c r="G102" s="22">
        <v>3</v>
      </c>
      <c r="H102" s="22"/>
      <c r="I102" s="22">
        <v>4</v>
      </c>
      <c r="J102" s="22">
        <v>6</v>
      </c>
      <c r="K102" s="22"/>
      <c r="L102" s="22"/>
      <c r="M102" s="22">
        <v>8</v>
      </c>
      <c r="N102" s="22">
        <v>13</v>
      </c>
      <c r="O102" s="78"/>
      <c r="P102" s="25">
        <f t="shared" si="6"/>
        <v>46</v>
      </c>
    </row>
    <row r="103" spans="1:16" s="12" customFormat="1" x14ac:dyDescent="0.25">
      <c r="A103" s="166" t="s">
        <v>385</v>
      </c>
      <c r="B103" s="167" t="s">
        <v>386</v>
      </c>
      <c r="C103" s="22"/>
      <c r="D103" s="22"/>
      <c r="E103" s="77">
        <v>2</v>
      </c>
      <c r="F103" s="22"/>
      <c r="G103" s="22">
        <v>5</v>
      </c>
      <c r="H103" s="22"/>
      <c r="I103" s="22">
        <v>4</v>
      </c>
      <c r="J103" s="22">
        <v>7</v>
      </c>
      <c r="K103" s="22">
        <v>5</v>
      </c>
      <c r="L103" s="22">
        <v>7</v>
      </c>
      <c r="M103" s="22"/>
      <c r="N103" s="22">
        <v>12</v>
      </c>
      <c r="O103" s="78"/>
      <c r="P103" s="25">
        <f t="shared" si="6"/>
        <v>42</v>
      </c>
    </row>
    <row r="104" spans="1:16" s="12" customFormat="1" x14ac:dyDescent="0.25">
      <c r="A104" s="166" t="s">
        <v>391</v>
      </c>
      <c r="B104" s="167" t="s">
        <v>392</v>
      </c>
      <c r="C104" s="22">
        <v>4</v>
      </c>
      <c r="D104" s="22">
        <v>5</v>
      </c>
      <c r="E104" s="77"/>
      <c r="F104" s="22"/>
      <c r="G104" s="22">
        <v>4</v>
      </c>
      <c r="H104" s="22"/>
      <c r="I104" s="22">
        <v>5</v>
      </c>
      <c r="J104" s="22"/>
      <c r="K104" s="22">
        <v>6</v>
      </c>
      <c r="L104" s="22"/>
      <c r="M104" s="22">
        <v>7</v>
      </c>
      <c r="N104" s="22">
        <v>11</v>
      </c>
      <c r="O104" s="78"/>
      <c r="P104" s="25">
        <f t="shared" si="6"/>
        <v>42</v>
      </c>
    </row>
    <row r="105" spans="1:16" s="12" customFormat="1" x14ac:dyDescent="0.25">
      <c r="A105" s="166" t="s">
        <v>393</v>
      </c>
      <c r="B105" s="167" t="s">
        <v>394</v>
      </c>
      <c r="C105" s="22">
        <v>4</v>
      </c>
      <c r="D105" s="22"/>
      <c r="E105" s="77">
        <v>5</v>
      </c>
      <c r="F105" s="22">
        <v>4</v>
      </c>
      <c r="G105" s="22">
        <v>5</v>
      </c>
      <c r="H105" s="22"/>
      <c r="I105" s="22"/>
      <c r="J105" s="22">
        <v>7</v>
      </c>
      <c r="K105" s="22">
        <v>8</v>
      </c>
      <c r="L105" s="22">
        <v>8</v>
      </c>
      <c r="M105" s="22"/>
      <c r="N105" s="22">
        <v>13</v>
      </c>
      <c r="O105" s="78"/>
      <c r="P105" s="25">
        <f t="shared" si="6"/>
        <v>54</v>
      </c>
    </row>
    <row r="106" spans="1:16" s="12" customFormat="1" x14ac:dyDescent="0.25">
      <c r="A106" s="166" t="s">
        <v>395</v>
      </c>
      <c r="B106" s="167" t="s">
        <v>396</v>
      </c>
      <c r="C106" s="77">
        <v>4</v>
      </c>
      <c r="D106" s="22"/>
      <c r="E106" s="22"/>
      <c r="F106" s="22"/>
      <c r="G106" s="22">
        <v>1</v>
      </c>
      <c r="H106" s="22"/>
      <c r="I106" s="22"/>
      <c r="J106" s="22"/>
      <c r="K106" s="22">
        <v>9</v>
      </c>
      <c r="L106" s="22">
        <v>8</v>
      </c>
      <c r="M106" s="22">
        <v>8</v>
      </c>
      <c r="N106" s="22">
        <v>12</v>
      </c>
      <c r="O106" s="78"/>
      <c r="P106" s="25">
        <f t="shared" si="6"/>
        <v>42</v>
      </c>
    </row>
    <row r="107" spans="1:16" s="12" customFormat="1" x14ac:dyDescent="0.25">
      <c r="A107" s="166" t="s">
        <v>405</v>
      </c>
      <c r="B107" s="167" t="s">
        <v>406</v>
      </c>
      <c r="C107" s="22">
        <v>3</v>
      </c>
      <c r="D107" s="22">
        <v>5</v>
      </c>
      <c r="E107" s="22"/>
      <c r="F107" s="22">
        <v>4</v>
      </c>
      <c r="G107" s="22">
        <v>4</v>
      </c>
      <c r="H107" s="22">
        <v>2</v>
      </c>
      <c r="I107" s="22"/>
      <c r="J107" s="22">
        <v>8</v>
      </c>
      <c r="K107" s="22">
        <v>8</v>
      </c>
      <c r="L107" s="22">
        <v>7</v>
      </c>
      <c r="M107" s="22"/>
      <c r="N107" s="22">
        <v>12</v>
      </c>
      <c r="O107" s="78"/>
      <c r="P107" s="25">
        <f t="shared" si="6"/>
        <v>53</v>
      </c>
    </row>
    <row r="108" spans="1:16" s="12" customFormat="1" x14ac:dyDescent="0.25">
      <c r="A108" s="166" t="s">
        <v>407</v>
      </c>
      <c r="B108" s="167" t="s">
        <v>408</v>
      </c>
      <c r="C108" s="77">
        <v>4</v>
      </c>
      <c r="D108" s="22">
        <v>5</v>
      </c>
      <c r="E108" s="22">
        <v>4</v>
      </c>
      <c r="F108" s="22"/>
      <c r="G108" s="22">
        <v>4</v>
      </c>
      <c r="H108" s="22">
        <v>3</v>
      </c>
      <c r="I108" s="22"/>
      <c r="J108" s="22">
        <v>7</v>
      </c>
      <c r="K108" s="22"/>
      <c r="L108" s="22">
        <v>5</v>
      </c>
      <c r="M108" s="22">
        <v>5</v>
      </c>
      <c r="N108" s="22">
        <v>12</v>
      </c>
      <c r="O108" s="78"/>
      <c r="P108" s="25">
        <f t="shared" si="6"/>
        <v>49</v>
      </c>
    </row>
    <row r="109" spans="1:16" s="12" customFormat="1" x14ac:dyDescent="0.25">
      <c r="A109" s="166" t="s">
        <v>411</v>
      </c>
      <c r="B109" s="167" t="s">
        <v>412</v>
      </c>
      <c r="C109" s="22">
        <v>3</v>
      </c>
      <c r="D109" s="22">
        <v>3</v>
      </c>
      <c r="E109" s="22">
        <v>2</v>
      </c>
      <c r="F109" s="22">
        <v>1</v>
      </c>
      <c r="G109" s="22">
        <v>5</v>
      </c>
      <c r="H109" s="22">
        <v>3</v>
      </c>
      <c r="I109" s="22"/>
      <c r="J109" s="22">
        <v>5</v>
      </c>
      <c r="K109" s="22">
        <v>6</v>
      </c>
      <c r="L109" s="22">
        <v>8</v>
      </c>
      <c r="M109" s="22"/>
      <c r="N109" s="22">
        <v>10</v>
      </c>
      <c r="O109" s="78"/>
      <c r="P109" s="25">
        <f t="shared" si="6"/>
        <v>46</v>
      </c>
    </row>
    <row r="110" spans="1:16" s="12" customFormat="1" x14ac:dyDescent="0.25">
      <c r="A110" s="166" t="s">
        <v>413</v>
      </c>
      <c r="B110" s="167" t="s">
        <v>414</v>
      </c>
      <c r="C110" s="77">
        <v>4</v>
      </c>
      <c r="D110" s="22"/>
      <c r="E110" s="22"/>
      <c r="F110" s="22"/>
      <c r="G110" s="22">
        <v>1</v>
      </c>
      <c r="H110" s="22"/>
      <c r="I110" s="22"/>
      <c r="J110" s="22"/>
      <c r="K110" s="22">
        <v>6</v>
      </c>
      <c r="L110" s="22">
        <v>5</v>
      </c>
      <c r="M110" s="22">
        <v>7</v>
      </c>
      <c r="N110" s="22">
        <v>14</v>
      </c>
      <c r="O110" s="78"/>
      <c r="P110" s="25">
        <f t="shared" si="6"/>
        <v>37</v>
      </c>
    </row>
    <row r="111" spans="1:16" s="12" customFormat="1" x14ac:dyDescent="0.25">
      <c r="A111" s="166" t="s">
        <v>423</v>
      </c>
      <c r="B111" s="167" t="s">
        <v>424</v>
      </c>
      <c r="C111" s="22">
        <v>4</v>
      </c>
      <c r="D111" s="22">
        <v>5</v>
      </c>
      <c r="E111" s="22"/>
      <c r="F111" s="22">
        <v>4</v>
      </c>
      <c r="G111" s="22">
        <v>4</v>
      </c>
      <c r="H111" s="22">
        <v>2</v>
      </c>
      <c r="I111" s="22"/>
      <c r="J111" s="22">
        <v>8</v>
      </c>
      <c r="K111" s="22">
        <v>8</v>
      </c>
      <c r="L111" s="22">
        <v>7</v>
      </c>
      <c r="M111" s="22"/>
      <c r="N111" s="22">
        <v>12</v>
      </c>
      <c r="O111" s="78"/>
      <c r="P111" s="25">
        <f t="shared" si="6"/>
        <v>54</v>
      </c>
    </row>
    <row r="112" spans="1:16" s="12" customFormat="1" x14ac:dyDescent="0.25">
      <c r="A112" s="166" t="s">
        <v>425</v>
      </c>
      <c r="B112" s="167" t="s">
        <v>426</v>
      </c>
      <c r="C112" s="77">
        <v>5</v>
      </c>
      <c r="D112" s="22"/>
      <c r="E112" s="22">
        <v>3</v>
      </c>
      <c r="F112" s="22">
        <v>4</v>
      </c>
      <c r="G112" s="22">
        <v>4</v>
      </c>
      <c r="H112" s="22"/>
      <c r="I112" s="22"/>
      <c r="J112" s="22">
        <v>5</v>
      </c>
      <c r="K112" s="22"/>
      <c r="L112" s="22">
        <v>7</v>
      </c>
      <c r="M112" s="22"/>
      <c r="N112" s="22">
        <v>9</v>
      </c>
      <c r="O112" s="78"/>
      <c r="P112" s="25">
        <f t="shared" si="6"/>
        <v>37</v>
      </c>
    </row>
    <row r="113" spans="1:16" s="12" customFormat="1" x14ac:dyDescent="0.25">
      <c r="A113" s="166" t="s">
        <v>429</v>
      </c>
      <c r="B113" s="167" t="s">
        <v>430</v>
      </c>
      <c r="C113" s="22">
        <v>4</v>
      </c>
      <c r="D113" s="22"/>
      <c r="E113" s="77">
        <v>4</v>
      </c>
      <c r="F113" s="22">
        <v>4</v>
      </c>
      <c r="G113" s="22">
        <v>3</v>
      </c>
      <c r="H113" s="22"/>
      <c r="I113" s="22">
        <v>4</v>
      </c>
      <c r="J113" s="22">
        <v>6</v>
      </c>
      <c r="K113" s="22"/>
      <c r="L113" s="22"/>
      <c r="M113" s="22">
        <v>8</v>
      </c>
      <c r="N113" s="22">
        <v>13</v>
      </c>
      <c r="O113" s="78"/>
      <c r="P113" s="25">
        <f t="shared" si="6"/>
        <v>46</v>
      </c>
    </row>
    <row r="114" spans="1:16" s="12" customFormat="1" x14ac:dyDescent="0.25">
      <c r="A114" s="166" t="s">
        <v>431</v>
      </c>
      <c r="B114" s="167" t="s">
        <v>432</v>
      </c>
      <c r="C114" s="22"/>
      <c r="D114" s="22"/>
      <c r="E114" s="77">
        <v>2</v>
      </c>
      <c r="F114" s="22"/>
      <c r="G114" s="22">
        <v>5</v>
      </c>
      <c r="H114" s="22"/>
      <c r="I114" s="22">
        <v>4</v>
      </c>
      <c r="J114" s="22">
        <v>7</v>
      </c>
      <c r="K114" s="22">
        <v>5</v>
      </c>
      <c r="L114" s="22">
        <v>7</v>
      </c>
      <c r="M114" s="22"/>
      <c r="N114" s="22">
        <v>12</v>
      </c>
      <c r="O114" s="78"/>
      <c r="P114" s="25">
        <f t="shared" si="6"/>
        <v>42</v>
      </c>
    </row>
    <row r="115" spans="1:16" s="12" customFormat="1" x14ac:dyDescent="0.25">
      <c r="A115" s="166" t="s">
        <v>433</v>
      </c>
      <c r="B115" s="167" t="s">
        <v>434</v>
      </c>
      <c r="C115" s="22">
        <v>4</v>
      </c>
      <c r="D115" s="22">
        <v>5</v>
      </c>
      <c r="E115" s="77"/>
      <c r="F115" s="22"/>
      <c r="G115" s="22">
        <v>4</v>
      </c>
      <c r="H115" s="22"/>
      <c r="I115" s="22">
        <v>5</v>
      </c>
      <c r="J115" s="22"/>
      <c r="K115" s="22">
        <v>6</v>
      </c>
      <c r="L115" s="22"/>
      <c r="M115" s="22">
        <v>7</v>
      </c>
      <c r="N115" s="22">
        <v>11</v>
      </c>
      <c r="O115" s="78"/>
      <c r="P115" s="25">
        <f t="shared" si="6"/>
        <v>42</v>
      </c>
    </row>
    <row r="116" spans="1:16" s="12" customFormat="1" x14ac:dyDescent="0.25">
      <c r="A116" s="166" t="s">
        <v>435</v>
      </c>
      <c r="B116" s="167" t="s">
        <v>436</v>
      </c>
      <c r="C116" s="22">
        <v>4</v>
      </c>
      <c r="D116" s="22"/>
      <c r="E116" s="77">
        <v>5</v>
      </c>
      <c r="F116" s="22">
        <v>4</v>
      </c>
      <c r="G116" s="22">
        <v>5</v>
      </c>
      <c r="H116" s="22"/>
      <c r="I116" s="22"/>
      <c r="J116" s="22">
        <v>7</v>
      </c>
      <c r="K116" s="22">
        <v>8</v>
      </c>
      <c r="L116" s="22">
        <v>8</v>
      </c>
      <c r="M116" s="22"/>
      <c r="N116" s="22">
        <v>13</v>
      </c>
      <c r="O116" s="78"/>
      <c r="P116" s="25">
        <f t="shared" si="6"/>
        <v>54</v>
      </c>
    </row>
    <row r="117" spans="1:16" s="12" customFormat="1" x14ac:dyDescent="0.25">
      <c r="A117" s="166" t="s">
        <v>437</v>
      </c>
      <c r="B117" s="167" t="s">
        <v>438</v>
      </c>
      <c r="C117" s="22">
        <v>4</v>
      </c>
      <c r="D117" s="22">
        <v>4</v>
      </c>
      <c r="E117" s="77">
        <v>5</v>
      </c>
      <c r="F117" s="22">
        <v>5</v>
      </c>
      <c r="G117" s="22">
        <v>4</v>
      </c>
      <c r="H117" s="22"/>
      <c r="I117" s="22"/>
      <c r="J117" s="22"/>
      <c r="K117" s="22">
        <v>9</v>
      </c>
      <c r="L117" s="22">
        <v>8</v>
      </c>
      <c r="M117" s="22">
        <v>8</v>
      </c>
      <c r="N117" s="22">
        <v>12</v>
      </c>
      <c r="O117" s="78"/>
      <c r="P117" s="25">
        <f t="shared" si="6"/>
        <v>59</v>
      </c>
    </row>
    <row r="118" spans="1:16" s="12" customFormat="1" x14ac:dyDescent="0.25">
      <c r="A118" s="166" t="s">
        <v>439</v>
      </c>
      <c r="B118" s="167" t="s">
        <v>440</v>
      </c>
      <c r="C118" s="22">
        <v>4</v>
      </c>
      <c r="D118" s="22">
        <v>4</v>
      </c>
      <c r="E118" s="77">
        <v>5</v>
      </c>
      <c r="F118" s="22">
        <v>3</v>
      </c>
      <c r="G118" s="22"/>
      <c r="H118" s="22"/>
      <c r="I118" s="22">
        <v>5</v>
      </c>
      <c r="J118" s="22">
        <v>5</v>
      </c>
      <c r="K118" s="22"/>
      <c r="L118" s="22">
        <v>7</v>
      </c>
      <c r="M118" s="22"/>
      <c r="N118" s="22">
        <v>9</v>
      </c>
      <c r="O118" s="78"/>
      <c r="P118" s="25">
        <f t="shared" si="6"/>
        <v>42</v>
      </c>
    </row>
    <row r="119" spans="1:16" s="12" customFormat="1" ht="15.75" x14ac:dyDescent="0.25">
      <c r="A119" s="188" t="s">
        <v>47</v>
      </c>
      <c r="B119" s="189"/>
      <c r="C119" s="85">
        <f t="shared" ref="C119:N119" si="7">COUNTA(C15:C118)</f>
        <v>97</v>
      </c>
      <c r="D119" s="50">
        <f t="shared" si="7"/>
        <v>58</v>
      </c>
      <c r="E119" s="50">
        <f t="shared" si="7"/>
        <v>70</v>
      </c>
      <c r="F119" s="50">
        <f t="shared" si="7"/>
        <v>60</v>
      </c>
      <c r="G119" s="50">
        <f t="shared" si="7"/>
        <v>91</v>
      </c>
      <c r="H119" s="50">
        <f t="shared" si="7"/>
        <v>44</v>
      </c>
      <c r="I119" s="50">
        <f t="shared" si="7"/>
        <v>31</v>
      </c>
      <c r="J119" s="50">
        <f t="shared" si="7"/>
        <v>65</v>
      </c>
      <c r="K119" s="50">
        <f t="shared" si="7"/>
        <v>63</v>
      </c>
      <c r="L119" s="50">
        <f t="shared" si="7"/>
        <v>81</v>
      </c>
      <c r="M119" s="50">
        <f t="shared" si="7"/>
        <v>53</v>
      </c>
      <c r="N119" s="50">
        <f t="shared" si="7"/>
        <v>98</v>
      </c>
      <c r="O119" s="26">
        <f>COUNT(O15:O118)</f>
        <v>0</v>
      </c>
      <c r="P119" s="58"/>
    </row>
    <row r="120" spans="1:16" s="12" customFormat="1" ht="15.75" x14ac:dyDescent="0.25">
      <c r="A120" s="180" t="s">
        <v>4</v>
      </c>
      <c r="B120" s="181"/>
      <c r="C120" s="55">
        <f t="shared" ref="C120:O120" si="8">COUNTIF(C15:C118,"&gt;"&amp;C14)</f>
        <v>75</v>
      </c>
      <c r="D120" s="48">
        <f t="shared" si="8"/>
        <v>48</v>
      </c>
      <c r="E120" s="48">
        <f t="shared" si="8"/>
        <v>45</v>
      </c>
      <c r="F120" s="48">
        <f t="shared" si="8"/>
        <v>45</v>
      </c>
      <c r="G120" s="48">
        <f t="shared" si="8"/>
        <v>71</v>
      </c>
      <c r="H120" s="48">
        <f t="shared" si="8"/>
        <v>13</v>
      </c>
      <c r="I120" s="48">
        <f t="shared" si="8"/>
        <v>30</v>
      </c>
      <c r="J120" s="48">
        <f t="shared" si="8"/>
        <v>42</v>
      </c>
      <c r="K120" s="48">
        <f t="shared" si="8"/>
        <v>29</v>
      </c>
      <c r="L120" s="48">
        <f t="shared" si="8"/>
        <v>65</v>
      </c>
      <c r="M120" s="48">
        <f t="shared" si="8"/>
        <v>45</v>
      </c>
      <c r="N120" s="48">
        <f t="shared" si="8"/>
        <v>90</v>
      </c>
      <c r="O120" s="26">
        <f t="shared" si="8"/>
        <v>0</v>
      </c>
      <c r="P120" s="58"/>
    </row>
    <row r="121" spans="1:16" s="12" customFormat="1" ht="15.75" x14ac:dyDescent="0.25">
      <c r="A121" s="180" t="s">
        <v>52</v>
      </c>
      <c r="B121" s="181"/>
      <c r="C121" s="55">
        <f t="shared" ref="C121:N121" si="9">ROUND(C120*100/C119,0)</f>
        <v>77</v>
      </c>
      <c r="D121" s="55">
        <f t="shared" si="9"/>
        <v>83</v>
      </c>
      <c r="E121" s="48">
        <f t="shared" si="9"/>
        <v>64</v>
      </c>
      <c r="F121" s="48">
        <f t="shared" si="9"/>
        <v>75</v>
      </c>
      <c r="G121" s="48">
        <f t="shared" si="9"/>
        <v>78</v>
      </c>
      <c r="H121" s="48">
        <f t="shared" si="9"/>
        <v>30</v>
      </c>
      <c r="I121" s="48">
        <f t="shared" si="9"/>
        <v>97</v>
      </c>
      <c r="J121" s="48">
        <f t="shared" si="9"/>
        <v>65</v>
      </c>
      <c r="K121" s="48">
        <f t="shared" si="9"/>
        <v>46</v>
      </c>
      <c r="L121" s="48">
        <f t="shared" si="9"/>
        <v>80</v>
      </c>
      <c r="M121" s="48">
        <f t="shared" si="9"/>
        <v>85</v>
      </c>
      <c r="N121" s="48">
        <f t="shared" si="9"/>
        <v>92</v>
      </c>
      <c r="O121" s="26" t="e">
        <f>ROUND(O120*100/O119,0)</f>
        <v>#DIV/0!</v>
      </c>
      <c r="P121" s="58"/>
    </row>
    <row r="122" spans="1:16" s="12" customFormat="1" x14ac:dyDescent="0.25">
      <c r="A122" s="184" t="s">
        <v>14</v>
      </c>
      <c r="B122" s="185"/>
      <c r="C122" s="55" t="str">
        <f>IF(C121&gt;=80,"3",IF(C121&gt;=70,"2",IF(C121&gt;=60,"1","-")))</f>
        <v>2</v>
      </c>
      <c r="D122" s="48" t="str">
        <f t="shared" ref="D122:O122" si="10">IF(D121&gt;=80,"3",IF(D121&gt;=70,"2",IF(D121&gt;=60,"1","-")))</f>
        <v>3</v>
      </c>
      <c r="E122" s="48" t="str">
        <f t="shared" si="10"/>
        <v>1</v>
      </c>
      <c r="F122" s="48" t="str">
        <f t="shared" si="10"/>
        <v>2</v>
      </c>
      <c r="G122" s="48" t="str">
        <f t="shared" si="10"/>
        <v>2</v>
      </c>
      <c r="H122" s="48" t="str">
        <f t="shared" si="10"/>
        <v>-</v>
      </c>
      <c r="I122" s="48" t="str">
        <f t="shared" si="10"/>
        <v>3</v>
      </c>
      <c r="J122" s="48" t="str">
        <f t="shared" si="10"/>
        <v>1</v>
      </c>
      <c r="K122" s="48" t="str">
        <f t="shared" si="10"/>
        <v>-</v>
      </c>
      <c r="L122" s="48" t="str">
        <f t="shared" si="10"/>
        <v>3</v>
      </c>
      <c r="M122" s="48" t="str">
        <f t="shared" si="10"/>
        <v>3</v>
      </c>
      <c r="N122" s="48" t="str">
        <f t="shared" si="10"/>
        <v>3</v>
      </c>
      <c r="O122" s="26" t="e">
        <f t="shared" si="10"/>
        <v>#DIV/0!</v>
      </c>
      <c r="P122" s="58"/>
    </row>
    <row r="123" spans="1:16" s="12" customFormat="1" x14ac:dyDescent="0.25">
      <c r="B123" s="8"/>
      <c r="C123" s="21" t="s">
        <v>0</v>
      </c>
      <c r="D123" s="21" t="s">
        <v>2</v>
      </c>
      <c r="E123" s="21" t="s">
        <v>84</v>
      </c>
      <c r="F123" s="21" t="s">
        <v>58</v>
      </c>
      <c r="G123" s="21" t="s">
        <v>3</v>
      </c>
      <c r="H123" s="21" t="s">
        <v>2</v>
      </c>
      <c r="I123" s="21" t="s">
        <v>0</v>
      </c>
      <c r="J123" s="21" t="s">
        <v>84</v>
      </c>
      <c r="K123" s="21" t="s">
        <v>3</v>
      </c>
      <c r="L123" s="21" t="s">
        <v>1</v>
      </c>
      <c r="M123" s="21" t="s">
        <v>2</v>
      </c>
      <c r="N123" s="21" t="s">
        <v>58</v>
      </c>
      <c r="P123" s="9"/>
    </row>
    <row r="124" spans="1:16" s="12" customFormat="1" ht="18.75" x14ac:dyDescent="0.3">
      <c r="B124" s="8"/>
      <c r="C124" s="9"/>
      <c r="D124" s="9"/>
      <c r="E124" s="10"/>
      <c r="F124" s="58"/>
      <c r="G124" s="57"/>
      <c r="H124" s="59" t="s">
        <v>15</v>
      </c>
      <c r="I124" s="59"/>
      <c r="J124" s="13" t="s">
        <v>18</v>
      </c>
      <c r="K124" s="13"/>
      <c r="L124" s="14"/>
      <c r="M124" s="14"/>
      <c r="N124" s="15"/>
      <c r="P124" s="9"/>
    </row>
    <row r="125" spans="1:16" s="12" customFormat="1" ht="20.25" x14ac:dyDescent="0.3">
      <c r="B125" s="8"/>
      <c r="C125" s="16"/>
      <c r="D125" s="17"/>
      <c r="E125" s="11"/>
      <c r="F125" s="217" t="s">
        <v>16</v>
      </c>
      <c r="G125" s="217"/>
      <c r="H125" s="18" t="s">
        <v>35</v>
      </c>
      <c r="I125" s="18" t="s">
        <v>14</v>
      </c>
      <c r="J125" s="18" t="s">
        <v>35</v>
      </c>
      <c r="K125" s="18" t="s">
        <v>14</v>
      </c>
      <c r="L125" s="19"/>
      <c r="M125" s="19"/>
      <c r="N125" s="16"/>
      <c r="P125" s="9"/>
    </row>
    <row r="126" spans="1:16" s="12" customFormat="1" ht="20.25" x14ac:dyDescent="0.3">
      <c r="B126" s="8"/>
      <c r="C126" s="16"/>
      <c r="D126" s="16"/>
      <c r="E126" s="11"/>
      <c r="F126" s="217" t="s">
        <v>31</v>
      </c>
      <c r="G126" s="217"/>
      <c r="H126" s="21">
        <f>AVERAGE(C121,I121)</f>
        <v>87</v>
      </c>
      <c r="I126" s="137" t="str">
        <f>IF(H126&gt;=80,"3",IF(H126&gt;=70,"2",IF(H126&gt;=60,"1",IF(H126&lt;59,"-"))))</f>
        <v>3</v>
      </c>
      <c r="J126" s="137" t="e">
        <f>(H126*0.3)+($O$121*0.7)</f>
        <v>#DIV/0!</v>
      </c>
      <c r="K126" s="137" t="e">
        <f t="shared" ref="K126:K131" si="11">IF(J126&gt;=80,"3",IF(J126&gt;=70,"2",IF(J126&gt;=60,"1",IF(J126&lt;59,"-"))))</f>
        <v>#DIV/0!</v>
      </c>
      <c r="L126" s="20"/>
      <c r="M126" s="20"/>
      <c r="N126" s="16"/>
      <c r="P126" s="9"/>
    </row>
    <row r="127" spans="1:16" s="12" customFormat="1" ht="20.25" x14ac:dyDescent="0.3">
      <c r="B127" s="8"/>
      <c r="C127" s="9"/>
      <c r="D127" s="9"/>
      <c r="E127" s="10"/>
      <c r="F127" s="217" t="s">
        <v>32</v>
      </c>
      <c r="G127" s="217"/>
      <c r="H127" s="21">
        <f>AVERAGE(L121)</f>
        <v>80</v>
      </c>
      <c r="I127" s="137" t="str">
        <f t="shared" ref="I127:I131" si="12">IF(H127&gt;=80,"3",IF(H127&gt;=70,"2",IF(H127&gt;=60,"1",IF(H127&lt;59,"-"))))</f>
        <v>3</v>
      </c>
      <c r="J127" s="137" t="e">
        <f t="shared" ref="J127:J131" si="13">(H127*0.3)+($O$121*0.7)</f>
        <v>#DIV/0!</v>
      </c>
      <c r="K127" s="137" t="e">
        <f t="shared" si="11"/>
        <v>#DIV/0!</v>
      </c>
      <c r="L127" s="20"/>
      <c r="M127" s="20"/>
      <c r="N127" s="16"/>
      <c r="P127" s="9"/>
    </row>
    <row r="128" spans="1:16" s="12" customFormat="1" ht="20.25" x14ac:dyDescent="0.3">
      <c r="B128" s="8"/>
      <c r="C128" s="9"/>
      <c r="D128" s="9"/>
      <c r="E128" s="10"/>
      <c r="F128" s="217" t="s">
        <v>33</v>
      </c>
      <c r="G128" s="217"/>
      <c r="H128" s="21">
        <f>AVERAGE(D121,H121,M121)</f>
        <v>66</v>
      </c>
      <c r="I128" s="137" t="str">
        <f t="shared" si="12"/>
        <v>1</v>
      </c>
      <c r="J128" s="137" t="e">
        <f t="shared" si="13"/>
        <v>#DIV/0!</v>
      </c>
      <c r="K128" s="137" t="e">
        <f t="shared" si="11"/>
        <v>#DIV/0!</v>
      </c>
      <c r="L128" s="20"/>
      <c r="M128" s="20"/>
      <c r="N128" s="16"/>
      <c r="P128" s="9"/>
    </row>
    <row r="129" spans="1:16" s="12" customFormat="1" ht="20.25" x14ac:dyDescent="0.3">
      <c r="B129" s="8"/>
      <c r="C129" s="9"/>
      <c r="D129" s="9"/>
      <c r="E129" s="10"/>
      <c r="F129" s="217" t="s">
        <v>34</v>
      </c>
      <c r="G129" s="217"/>
      <c r="H129" s="21">
        <f>AVERAGE(G121,K121)</f>
        <v>62</v>
      </c>
      <c r="I129" s="137" t="str">
        <f t="shared" si="12"/>
        <v>1</v>
      </c>
      <c r="J129" s="137" t="e">
        <f t="shared" si="13"/>
        <v>#DIV/0!</v>
      </c>
      <c r="K129" s="137" t="e">
        <f t="shared" si="11"/>
        <v>#DIV/0!</v>
      </c>
      <c r="L129" s="20"/>
      <c r="M129" s="20"/>
      <c r="N129" s="16"/>
      <c r="P129" s="9"/>
    </row>
    <row r="130" spans="1:16" s="12" customFormat="1" ht="20.25" x14ac:dyDescent="0.3">
      <c r="B130" s="8"/>
      <c r="C130" s="9"/>
      <c r="D130" s="9"/>
      <c r="E130" s="10"/>
      <c r="F130" s="217" t="s">
        <v>59</v>
      </c>
      <c r="G130" s="217"/>
      <c r="H130" s="21">
        <f>AVERAGE(F121,N121)</f>
        <v>83.5</v>
      </c>
      <c r="I130" s="137" t="str">
        <f t="shared" si="12"/>
        <v>3</v>
      </c>
      <c r="J130" s="137" t="e">
        <f t="shared" si="13"/>
        <v>#DIV/0!</v>
      </c>
      <c r="K130" s="137" t="e">
        <f t="shared" si="11"/>
        <v>#DIV/0!</v>
      </c>
      <c r="L130" s="20"/>
      <c r="M130" s="20"/>
      <c r="N130" s="16"/>
      <c r="P130" s="9"/>
    </row>
    <row r="131" spans="1:16" s="12" customFormat="1" ht="20.25" x14ac:dyDescent="0.3">
      <c r="B131" s="8"/>
      <c r="C131" s="9"/>
      <c r="D131" s="9"/>
      <c r="E131" s="9"/>
      <c r="F131" s="217" t="s">
        <v>83</v>
      </c>
      <c r="G131" s="217"/>
      <c r="H131" s="21">
        <f>AVERAGE(E121,J121)</f>
        <v>64.5</v>
      </c>
      <c r="I131" s="137" t="str">
        <f t="shared" si="12"/>
        <v>1</v>
      </c>
      <c r="J131" s="137" t="e">
        <f t="shared" si="13"/>
        <v>#DIV/0!</v>
      </c>
      <c r="K131" s="137" t="e">
        <f t="shared" si="11"/>
        <v>#DIV/0!</v>
      </c>
      <c r="L131" s="9"/>
      <c r="M131" s="9"/>
      <c r="N131" s="9"/>
      <c r="P131" s="9"/>
    </row>
    <row r="132" spans="1:16" x14ac:dyDescent="0.25">
      <c r="A132" s="38"/>
    </row>
    <row r="133" spans="1:16" x14ac:dyDescent="0.25">
      <c r="A133" s="38"/>
    </row>
    <row r="134" spans="1:16" x14ac:dyDescent="0.25">
      <c r="A134" s="38"/>
    </row>
    <row r="135" spans="1:16" x14ac:dyDescent="0.25">
      <c r="A135" s="38"/>
    </row>
    <row r="136" spans="1:16" x14ac:dyDescent="0.25">
      <c r="A136" s="38"/>
    </row>
    <row r="137" spans="1:16" x14ac:dyDescent="0.25">
      <c r="A137" s="38"/>
    </row>
    <row r="138" spans="1:16" x14ac:dyDescent="0.25">
      <c r="A138" s="38"/>
    </row>
  </sheetData>
  <mergeCells count="26">
    <mergeCell ref="A119:B119"/>
    <mergeCell ref="A120:B120"/>
    <mergeCell ref="A121:B121"/>
    <mergeCell ref="A122:B122"/>
    <mergeCell ref="C9:N9"/>
    <mergeCell ref="A13:B13"/>
    <mergeCell ref="H6:L6"/>
    <mergeCell ref="M6:P6"/>
    <mergeCell ref="A12:B12"/>
    <mergeCell ref="B6:G6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F131:G131"/>
    <mergeCell ref="F125:G125"/>
    <mergeCell ref="F126:G126"/>
    <mergeCell ref="F127:G127"/>
    <mergeCell ref="F128:G128"/>
    <mergeCell ref="F129:G129"/>
    <mergeCell ref="F130:G1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D5" sqref="D5"/>
    </sheetView>
  </sheetViews>
  <sheetFormatPr defaultRowHeight="15" x14ac:dyDescent="0.2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3" ht="28.5" customHeight="1" x14ac:dyDescent="0.3">
      <c r="A1" s="36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3" x14ac:dyDescent="0.25">
      <c r="C3" s="86"/>
      <c r="D3" s="86" t="s">
        <v>15</v>
      </c>
      <c r="E3" s="86"/>
      <c r="F3" s="86" t="s">
        <v>18</v>
      </c>
      <c r="G3" s="86"/>
    </row>
    <row r="4" spans="1:13" x14ac:dyDescent="0.25">
      <c r="C4" s="87" t="s">
        <v>16</v>
      </c>
      <c r="D4" s="86" t="s">
        <v>17</v>
      </c>
      <c r="E4" s="86" t="s">
        <v>14</v>
      </c>
      <c r="F4" s="86" t="s">
        <v>17</v>
      </c>
      <c r="G4" s="86" t="s">
        <v>14</v>
      </c>
    </row>
    <row r="5" spans="1:13" x14ac:dyDescent="0.25">
      <c r="C5" s="87" t="s">
        <v>0</v>
      </c>
      <c r="D5" s="28">
        <f>'3.2.3'!H126</f>
        <v>87</v>
      </c>
      <c r="E5" s="28" t="str">
        <f>'3.2.3'!I126</f>
        <v>3</v>
      </c>
      <c r="F5" s="28" t="e">
        <f>'3.2.3'!J126</f>
        <v>#DIV/0!</v>
      </c>
      <c r="G5" s="28" t="e">
        <f>'3.2.3'!K126</f>
        <v>#DIV/0!</v>
      </c>
    </row>
    <row r="6" spans="1:13" x14ac:dyDescent="0.25">
      <c r="C6" s="87" t="s">
        <v>1</v>
      </c>
      <c r="D6" s="28">
        <f>'3.2.3'!H127</f>
        <v>80</v>
      </c>
      <c r="E6" s="28" t="str">
        <f>'3.2.3'!I127</f>
        <v>3</v>
      </c>
      <c r="F6" s="28" t="e">
        <f>'3.2.3'!J127</f>
        <v>#DIV/0!</v>
      </c>
      <c r="G6" s="28" t="e">
        <f>'3.2.3'!K127</f>
        <v>#DIV/0!</v>
      </c>
    </row>
    <row r="7" spans="1:13" x14ac:dyDescent="0.25">
      <c r="C7" s="87" t="s">
        <v>2</v>
      </c>
      <c r="D7" s="28">
        <f>'3.2.3'!H128</f>
        <v>66</v>
      </c>
      <c r="E7" s="28" t="str">
        <f>'3.2.3'!I128</f>
        <v>1</v>
      </c>
      <c r="F7" s="28" t="e">
        <f>'3.2.3'!J128</f>
        <v>#DIV/0!</v>
      </c>
      <c r="G7" s="28" t="e">
        <f>'3.2.3'!K128</f>
        <v>#DIV/0!</v>
      </c>
    </row>
    <row r="8" spans="1:13" x14ac:dyDescent="0.25">
      <c r="C8" s="87" t="s">
        <v>3</v>
      </c>
      <c r="D8" s="28">
        <f>'3.2.3'!H129</f>
        <v>62</v>
      </c>
      <c r="E8" s="28" t="str">
        <f>'3.2.3'!I129</f>
        <v>1</v>
      </c>
      <c r="F8" s="28" t="e">
        <f>'3.2.3'!J129</f>
        <v>#DIV/0!</v>
      </c>
      <c r="G8" s="28" t="e">
        <f>'3.2.3'!K129</f>
        <v>#DIV/0!</v>
      </c>
    </row>
    <row r="9" spans="1:13" x14ac:dyDescent="0.25">
      <c r="C9" s="87" t="s">
        <v>58</v>
      </c>
      <c r="D9" s="28">
        <f>'3.2.3'!H130</f>
        <v>83.5</v>
      </c>
      <c r="E9" s="28" t="str">
        <f>'3.2.3'!I130</f>
        <v>3</v>
      </c>
      <c r="F9" s="28" t="e">
        <f>'3.2.3'!J130</f>
        <v>#DIV/0!</v>
      </c>
      <c r="G9" s="28" t="e">
        <f>'3.2.3'!K130</f>
        <v>#DIV/0!</v>
      </c>
    </row>
    <row r="10" spans="1:13" x14ac:dyDescent="0.25">
      <c r="C10" s="87" t="s">
        <v>84</v>
      </c>
      <c r="D10" s="28">
        <f>'3.2.3'!H131</f>
        <v>64.5</v>
      </c>
      <c r="E10" s="28" t="str">
        <f>'3.2.3'!I131</f>
        <v>1</v>
      </c>
      <c r="F10" s="28" t="e">
        <f>'3.2.3'!J131</f>
        <v>#DIV/0!</v>
      </c>
      <c r="G10" s="28" t="e">
        <f>'3.2.3'!K131</f>
        <v>#DIV/0!</v>
      </c>
    </row>
    <row r="13" spans="1:13" x14ac:dyDescent="0.25">
      <c r="B13" s="88"/>
      <c r="C13" s="76" t="s">
        <v>6</v>
      </c>
      <c r="D13" s="76" t="s">
        <v>7</v>
      </c>
      <c r="E13" s="76" t="s">
        <v>5</v>
      </c>
      <c r="F13" s="76" t="s">
        <v>12</v>
      </c>
      <c r="G13" s="76" t="s">
        <v>13</v>
      </c>
      <c r="H13" s="76" t="s">
        <v>48</v>
      </c>
      <c r="I13" s="76" t="s">
        <v>49</v>
      </c>
      <c r="J13" s="76" t="s">
        <v>50</v>
      </c>
      <c r="K13" s="76" t="s">
        <v>51</v>
      </c>
      <c r="L13" s="76" t="s">
        <v>81</v>
      </c>
      <c r="M13" s="76" t="s">
        <v>82</v>
      </c>
    </row>
    <row r="14" spans="1:13" x14ac:dyDescent="0.25">
      <c r="B14" s="76" t="s">
        <v>8</v>
      </c>
      <c r="C14" s="21">
        <v>2</v>
      </c>
      <c r="D14" s="21">
        <v>1</v>
      </c>
      <c r="E14" s="21"/>
      <c r="F14" s="21"/>
      <c r="G14" s="21">
        <v>1</v>
      </c>
      <c r="H14" s="27">
        <v>1</v>
      </c>
      <c r="I14" s="27">
        <v>1</v>
      </c>
      <c r="J14" s="27">
        <v>2</v>
      </c>
      <c r="K14" s="27">
        <v>1</v>
      </c>
      <c r="L14" s="27">
        <v>1</v>
      </c>
      <c r="M14" s="27"/>
    </row>
    <row r="15" spans="1:13" x14ac:dyDescent="0.25">
      <c r="B15" s="76" t="s">
        <v>9</v>
      </c>
      <c r="C15" s="21">
        <v>2</v>
      </c>
      <c r="D15" s="21">
        <v>2</v>
      </c>
      <c r="E15" s="21">
        <v>1</v>
      </c>
      <c r="F15" s="21"/>
      <c r="G15" s="21">
        <v>1</v>
      </c>
      <c r="H15" s="27">
        <v>2</v>
      </c>
      <c r="I15" s="27">
        <v>1</v>
      </c>
      <c r="J15" s="27">
        <v>2</v>
      </c>
      <c r="K15" s="27">
        <v>2</v>
      </c>
      <c r="L15" s="27"/>
      <c r="M15" s="27"/>
    </row>
    <row r="16" spans="1:13" x14ac:dyDescent="0.25">
      <c r="B16" s="76" t="s">
        <v>10</v>
      </c>
      <c r="C16" s="21">
        <v>1</v>
      </c>
      <c r="D16" s="21">
        <v>1</v>
      </c>
      <c r="E16" s="21">
        <v>1</v>
      </c>
      <c r="F16" s="21">
        <v>1</v>
      </c>
      <c r="G16" s="21"/>
      <c r="H16" s="27">
        <v>1</v>
      </c>
      <c r="I16" s="27">
        <v>1</v>
      </c>
      <c r="J16" s="27">
        <v>2</v>
      </c>
      <c r="K16" s="27">
        <v>1</v>
      </c>
      <c r="L16" s="27"/>
      <c r="M16" s="27">
        <v>1</v>
      </c>
    </row>
    <row r="17" spans="1:13" x14ac:dyDescent="0.25">
      <c r="B17" s="76" t="s">
        <v>11</v>
      </c>
      <c r="C17" s="21">
        <v>2</v>
      </c>
      <c r="D17" s="21">
        <v>3</v>
      </c>
      <c r="E17" s="21">
        <v>1</v>
      </c>
      <c r="F17" s="21">
        <v>1</v>
      </c>
      <c r="G17" s="21">
        <v>1</v>
      </c>
      <c r="H17" s="27">
        <v>2</v>
      </c>
      <c r="I17" s="27">
        <v>2</v>
      </c>
      <c r="J17" s="27">
        <v>2</v>
      </c>
      <c r="K17" s="27">
        <v>2</v>
      </c>
      <c r="L17" s="27">
        <v>1</v>
      </c>
      <c r="M17" s="27">
        <v>2</v>
      </c>
    </row>
    <row r="18" spans="1:13" x14ac:dyDescent="0.25">
      <c r="B18" s="76" t="s">
        <v>57</v>
      </c>
      <c r="C18" s="21">
        <v>1</v>
      </c>
      <c r="D18" s="21">
        <v>1</v>
      </c>
      <c r="E18" s="21"/>
      <c r="F18" s="21">
        <v>1</v>
      </c>
      <c r="G18" s="21">
        <v>1</v>
      </c>
      <c r="H18" s="27">
        <v>1</v>
      </c>
      <c r="I18" s="27"/>
      <c r="J18" s="27">
        <v>1</v>
      </c>
      <c r="K18" s="27">
        <v>2</v>
      </c>
      <c r="L18" s="27">
        <v>1</v>
      </c>
      <c r="M18" s="27">
        <v>1</v>
      </c>
    </row>
    <row r="19" spans="1:13" x14ac:dyDescent="0.25">
      <c r="B19" s="76" t="s">
        <v>85</v>
      </c>
      <c r="C19" s="21">
        <v>3</v>
      </c>
      <c r="D19" s="21">
        <v>2</v>
      </c>
      <c r="E19" s="21"/>
      <c r="F19" s="21">
        <v>1</v>
      </c>
      <c r="G19" s="21">
        <v>1</v>
      </c>
      <c r="H19" s="27">
        <v>1</v>
      </c>
      <c r="I19" s="27">
        <v>1</v>
      </c>
      <c r="J19" s="27">
        <v>2</v>
      </c>
      <c r="K19" s="27">
        <v>1</v>
      </c>
      <c r="L19" s="27">
        <v>1</v>
      </c>
      <c r="M19" s="27">
        <v>1</v>
      </c>
    </row>
    <row r="20" spans="1:13" x14ac:dyDescent="0.25">
      <c r="B20" s="4"/>
      <c r="C20" s="5" t="s">
        <v>23</v>
      </c>
      <c r="D20" s="5" t="s">
        <v>24</v>
      </c>
      <c r="E20" s="5" t="s">
        <v>25</v>
      </c>
      <c r="F20" s="5" t="s">
        <v>26</v>
      </c>
      <c r="G20" s="6" t="s">
        <v>27</v>
      </c>
    </row>
    <row r="21" spans="1:13" x14ac:dyDescent="0.25">
      <c r="B21" s="37"/>
      <c r="C21" s="37"/>
      <c r="D21" s="37"/>
      <c r="E21" s="37"/>
      <c r="F21" s="37"/>
      <c r="G21" s="37"/>
    </row>
    <row r="22" spans="1:13" x14ac:dyDescent="0.25">
      <c r="B22" s="37"/>
      <c r="C22" s="37"/>
      <c r="D22" s="37"/>
      <c r="E22" s="37"/>
      <c r="F22" s="37"/>
      <c r="G22" s="37"/>
    </row>
    <row r="23" spans="1:13" x14ac:dyDescent="0.25">
      <c r="A23" s="213" t="s">
        <v>29</v>
      </c>
      <c r="B23" s="213"/>
      <c r="C23" s="210" t="s">
        <v>6</v>
      </c>
      <c r="D23" s="210" t="s">
        <v>7</v>
      </c>
      <c r="E23" s="210" t="s">
        <v>5</v>
      </c>
      <c r="F23" s="210" t="s">
        <v>12</v>
      </c>
      <c r="G23" s="210" t="s">
        <v>13</v>
      </c>
      <c r="H23" s="210" t="s">
        <v>48</v>
      </c>
      <c r="I23" s="210" t="s">
        <v>49</v>
      </c>
      <c r="J23" s="210" t="s">
        <v>50</v>
      </c>
      <c r="K23" s="210" t="s">
        <v>51</v>
      </c>
      <c r="L23" s="210" t="s">
        <v>81</v>
      </c>
      <c r="M23" s="210" t="s">
        <v>82</v>
      </c>
    </row>
    <row r="24" spans="1:13" x14ac:dyDescent="0.25">
      <c r="A24" s="212" t="s">
        <v>28</v>
      </c>
      <c r="B24" s="212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</row>
    <row r="25" spans="1:13" x14ac:dyDescent="0.25">
      <c r="A25" s="48" t="s">
        <v>8</v>
      </c>
      <c r="B25" s="23" t="e">
        <f t="shared" ref="B25:B30" si="0">F5</f>
        <v>#DIV/0!</v>
      </c>
      <c r="C25" s="143" t="e">
        <f>C14*$B$25/3</f>
        <v>#DIV/0!</v>
      </c>
      <c r="D25" s="143" t="e">
        <f>D14*$B$25/3</f>
        <v>#DIV/0!</v>
      </c>
      <c r="E25" s="143" t="e">
        <f t="shared" ref="E25:M25" si="1">E14*$B$25/3</f>
        <v>#DIV/0!</v>
      </c>
      <c r="F25" s="143" t="e">
        <f t="shared" si="1"/>
        <v>#DIV/0!</v>
      </c>
      <c r="G25" s="143" t="e">
        <f t="shared" si="1"/>
        <v>#DIV/0!</v>
      </c>
      <c r="H25" s="143" t="e">
        <f t="shared" si="1"/>
        <v>#DIV/0!</v>
      </c>
      <c r="I25" s="143" t="e">
        <f t="shared" si="1"/>
        <v>#DIV/0!</v>
      </c>
      <c r="J25" s="143" t="e">
        <f t="shared" si="1"/>
        <v>#DIV/0!</v>
      </c>
      <c r="K25" s="143" t="e">
        <f t="shared" si="1"/>
        <v>#DIV/0!</v>
      </c>
      <c r="L25" s="143" t="e">
        <f t="shared" si="1"/>
        <v>#DIV/0!</v>
      </c>
      <c r="M25" s="143" t="e">
        <f t="shared" si="1"/>
        <v>#DIV/0!</v>
      </c>
    </row>
    <row r="26" spans="1:13" x14ac:dyDescent="0.25">
      <c r="A26" s="48" t="s">
        <v>9</v>
      </c>
      <c r="B26" s="23" t="e">
        <f t="shared" si="0"/>
        <v>#DIV/0!</v>
      </c>
      <c r="C26" s="143" t="e">
        <f>C15*$B$26/3</f>
        <v>#DIV/0!</v>
      </c>
      <c r="D26" s="143" t="e">
        <f t="shared" ref="D26:M26" si="2">D15*$B$26/3</f>
        <v>#DIV/0!</v>
      </c>
      <c r="E26" s="143" t="e">
        <f t="shared" si="2"/>
        <v>#DIV/0!</v>
      </c>
      <c r="F26" s="143" t="e">
        <f t="shared" si="2"/>
        <v>#DIV/0!</v>
      </c>
      <c r="G26" s="143" t="e">
        <f t="shared" si="2"/>
        <v>#DIV/0!</v>
      </c>
      <c r="H26" s="143" t="e">
        <f t="shared" si="2"/>
        <v>#DIV/0!</v>
      </c>
      <c r="I26" s="143" t="e">
        <f t="shared" si="2"/>
        <v>#DIV/0!</v>
      </c>
      <c r="J26" s="143" t="e">
        <f t="shared" si="2"/>
        <v>#DIV/0!</v>
      </c>
      <c r="K26" s="143" t="e">
        <f t="shared" si="2"/>
        <v>#DIV/0!</v>
      </c>
      <c r="L26" s="143" t="e">
        <f t="shared" si="2"/>
        <v>#DIV/0!</v>
      </c>
      <c r="M26" s="143" t="e">
        <f t="shared" si="2"/>
        <v>#DIV/0!</v>
      </c>
    </row>
    <row r="27" spans="1:13" x14ac:dyDescent="0.25">
      <c r="A27" s="48" t="s">
        <v>10</v>
      </c>
      <c r="B27" s="23" t="e">
        <f t="shared" si="0"/>
        <v>#DIV/0!</v>
      </c>
      <c r="C27" s="143" t="e">
        <f>C16*$B$27/3</f>
        <v>#DIV/0!</v>
      </c>
      <c r="D27" s="143" t="e">
        <f t="shared" ref="D27:M27" si="3">D16*$B$27/3</f>
        <v>#DIV/0!</v>
      </c>
      <c r="E27" s="143" t="e">
        <f t="shared" si="3"/>
        <v>#DIV/0!</v>
      </c>
      <c r="F27" s="143" t="e">
        <f t="shared" si="3"/>
        <v>#DIV/0!</v>
      </c>
      <c r="G27" s="143" t="e">
        <f t="shared" si="3"/>
        <v>#DIV/0!</v>
      </c>
      <c r="H27" s="143" t="e">
        <f t="shared" si="3"/>
        <v>#DIV/0!</v>
      </c>
      <c r="I27" s="143" t="e">
        <f t="shared" si="3"/>
        <v>#DIV/0!</v>
      </c>
      <c r="J27" s="143" t="e">
        <f t="shared" si="3"/>
        <v>#DIV/0!</v>
      </c>
      <c r="K27" s="143" t="e">
        <f t="shared" si="3"/>
        <v>#DIV/0!</v>
      </c>
      <c r="L27" s="143" t="e">
        <f t="shared" si="3"/>
        <v>#DIV/0!</v>
      </c>
      <c r="M27" s="143" t="e">
        <f t="shared" si="3"/>
        <v>#DIV/0!</v>
      </c>
    </row>
    <row r="28" spans="1:13" x14ac:dyDescent="0.25">
      <c r="A28" s="48" t="s">
        <v>11</v>
      </c>
      <c r="B28" s="23" t="e">
        <f t="shared" si="0"/>
        <v>#DIV/0!</v>
      </c>
      <c r="C28" s="143" t="e">
        <f>C17*$B$28/3</f>
        <v>#DIV/0!</v>
      </c>
      <c r="D28" s="143" t="e">
        <f t="shared" ref="D28:M28" si="4">D17*$B$28/3</f>
        <v>#DIV/0!</v>
      </c>
      <c r="E28" s="143" t="e">
        <f t="shared" si="4"/>
        <v>#DIV/0!</v>
      </c>
      <c r="F28" s="143" t="e">
        <f t="shared" si="4"/>
        <v>#DIV/0!</v>
      </c>
      <c r="G28" s="143" t="e">
        <f t="shared" si="4"/>
        <v>#DIV/0!</v>
      </c>
      <c r="H28" s="143" t="e">
        <f t="shared" si="4"/>
        <v>#DIV/0!</v>
      </c>
      <c r="I28" s="143" t="e">
        <f t="shared" si="4"/>
        <v>#DIV/0!</v>
      </c>
      <c r="J28" s="143" t="e">
        <f t="shared" si="4"/>
        <v>#DIV/0!</v>
      </c>
      <c r="K28" s="143" t="e">
        <f t="shared" si="4"/>
        <v>#DIV/0!</v>
      </c>
      <c r="L28" s="143" t="e">
        <f t="shared" si="4"/>
        <v>#DIV/0!</v>
      </c>
      <c r="M28" s="143" t="e">
        <f t="shared" si="4"/>
        <v>#DIV/0!</v>
      </c>
    </row>
    <row r="29" spans="1:13" x14ac:dyDescent="0.25">
      <c r="A29" s="48" t="s">
        <v>57</v>
      </c>
      <c r="B29" s="23" t="e">
        <f t="shared" si="0"/>
        <v>#DIV/0!</v>
      </c>
      <c r="C29" s="143" t="e">
        <f>C18*$B$29/3</f>
        <v>#DIV/0!</v>
      </c>
      <c r="D29" s="143" t="e">
        <f t="shared" ref="D29:M29" si="5">D18*$B$29/3</f>
        <v>#DIV/0!</v>
      </c>
      <c r="E29" s="143" t="e">
        <f t="shared" si="5"/>
        <v>#DIV/0!</v>
      </c>
      <c r="F29" s="143" t="e">
        <f t="shared" si="5"/>
        <v>#DIV/0!</v>
      </c>
      <c r="G29" s="143" t="e">
        <f t="shared" si="5"/>
        <v>#DIV/0!</v>
      </c>
      <c r="H29" s="143" t="e">
        <f t="shared" si="5"/>
        <v>#DIV/0!</v>
      </c>
      <c r="I29" s="143" t="e">
        <f t="shared" si="5"/>
        <v>#DIV/0!</v>
      </c>
      <c r="J29" s="143" t="e">
        <f t="shared" si="5"/>
        <v>#DIV/0!</v>
      </c>
      <c r="K29" s="143" t="e">
        <f t="shared" si="5"/>
        <v>#DIV/0!</v>
      </c>
      <c r="L29" s="143" t="e">
        <f t="shared" si="5"/>
        <v>#DIV/0!</v>
      </c>
      <c r="M29" s="143" t="e">
        <f t="shared" si="5"/>
        <v>#DIV/0!</v>
      </c>
    </row>
    <row r="30" spans="1:13" x14ac:dyDescent="0.25">
      <c r="A30" s="137" t="s">
        <v>85</v>
      </c>
      <c r="B30" s="23" t="e">
        <f t="shared" si="0"/>
        <v>#DIV/0!</v>
      </c>
      <c r="C30" s="143" t="e">
        <f>C19*$B$30/3</f>
        <v>#DIV/0!</v>
      </c>
      <c r="D30" s="143" t="e">
        <f t="shared" ref="D30:M30" si="6">D19*$B$30/3</f>
        <v>#DIV/0!</v>
      </c>
      <c r="E30" s="143" t="e">
        <f t="shared" si="6"/>
        <v>#DIV/0!</v>
      </c>
      <c r="F30" s="143" t="e">
        <f t="shared" si="6"/>
        <v>#DIV/0!</v>
      </c>
      <c r="G30" s="143" t="e">
        <f t="shared" si="6"/>
        <v>#DIV/0!</v>
      </c>
      <c r="H30" s="143" t="e">
        <f t="shared" si="6"/>
        <v>#DIV/0!</v>
      </c>
      <c r="I30" s="143" t="e">
        <f t="shared" si="6"/>
        <v>#DIV/0!</v>
      </c>
      <c r="J30" s="143" t="e">
        <f t="shared" si="6"/>
        <v>#DIV/0!</v>
      </c>
      <c r="K30" s="143" t="e">
        <f t="shared" si="6"/>
        <v>#DIV/0!</v>
      </c>
      <c r="L30" s="143" t="e">
        <f t="shared" si="6"/>
        <v>#DIV/0!</v>
      </c>
      <c r="M30" s="143" t="e">
        <f t="shared" si="6"/>
        <v>#DIV/0!</v>
      </c>
    </row>
    <row r="31" spans="1:13" x14ac:dyDescent="0.25">
      <c r="A31" s="48" t="s">
        <v>30</v>
      </c>
      <c r="B31" s="24"/>
      <c r="C31" s="142" t="e">
        <f>AVERAGE(C25:C30)</f>
        <v>#DIV/0!</v>
      </c>
      <c r="D31" s="142" t="e">
        <f>AVERAGE(D25:D30)</f>
        <v>#DIV/0!</v>
      </c>
      <c r="E31" s="142" t="e">
        <f t="shared" ref="E31:M31" si="7">AVERAGE(E25:E30)</f>
        <v>#DIV/0!</v>
      </c>
      <c r="F31" s="142" t="e">
        <f t="shared" si="7"/>
        <v>#DIV/0!</v>
      </c>
      <c r="G31" s="142" t="e">
        <f t="shared" si="7"/>
        <v>#DIV/0!</v>
      </c>
      <c r="H31" s="142" t="e">
        <f t="shared" si="7"/>
        <v>#DIV/0!</v>
      </c>
      <c r="I31" s="142" t="e">
        <f t="shared" si="7"/>
        <v>#DIV/0!</v>
      </c>
      <c r="J31" s="142" t="e">
        <f t="shared" si="7"/>
        <v>#DIV/0!</v>
      </c>
      <c r="K31" s="142" t="e">
        <f t="shared" si="7"/>
        <v>#DIV/0!</v>
      </c>
      <c r="L31" s="142" t="e">
        <f t="shared" si="7"/>
        <v>#DIV/0!</v>
      </c>
      <c r="M31" s="142" t="e">
        <f t="shared" si="7"/>
        <v>#DIV/0!</v>
      </c>
    </row>
    <row r="32" spans="1:13" x14ac:dyDescent="0.25">
      <c r="B32" s="37"/>
      <c r="C32" s="37"/>
      <c r="D32" s="37"/>
      <c r="E32" s="37"/>
      <c r="F32" s="37"/>
      <c r="G32" s="37"/>
    </row>
    <row r="33" spans="4:9" x14ac:dyDescent="0.25">
      <c r="D33" s="37"/>
      <c r="E33" s="4"/>
      <c r="F33" s="4"/>
      <c r="G33" s="4"/>
      <c r="H33" s="4"/>
      <c r="I33" s="4"/>
    </row>
    <row r="34" spans="4:9" x14ac:dyDescent="0.25">
      <c r="D34" s="37"/>
      <c r="E34" s="37"/>
      <c r="F34" s="37"/>
      <c r="G34" s="37"/>
    </row>
  </sheetData>
  <mergeCells count="13">
    <mergeCell ref="F23:F24"/>
    <mergeCell ref="G23:G24"/>
    <mergeCell ref="A24:B24"/>
    <mergeCell ref="A23:B23"/>
    <mergeCell ref="C23:C24"/>
    <mergeCell ref="D23:D24"/>
    <mergeCell ref="E23:E24"/>
    <mergeCell ref="L23:L24"/>
    <mergeCell ref="M23:M24"/>
    <mergeCell ref="H23:H24"/>
    <mergeCell ref="I23:I24"/>
    <mergeCell ref="J23:J24"/>
    <mergeCell ref="K23:K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29" zoomScale="90" zoomScaleNormal="90" workbookViewId="0">
      <selection activeCell="C20" sqref="C20:N52"/>
    </sheetView>
  </sheetViews>
  <sheetFormatPr defaultRowHeight="15" x14ac:dyDescent="0.25"/>
  <cols>
    <col min="1" max="1" width="25.42578125" style="1" customWidth="1"/>
    <col min="2" max="2" width="41.42578125" style="1" bestFit="1" customWidth="1"/>
    <col min="3" max="14" width="6.42578125" style="2" customWidth="1"/>
    <col min="15" max="15" width="15.7109375" style="38" bestFit="1" customWidth="1"/>
    <col min="16" max="16" width="24.42578125" style="2" bestFit="1" customWidth="1"/>
    <col min="17" max="16384" width="9.140625" style="38"/>
  </cols>
  <sheetData>
    <row r="1" spans="1:16" ht="18.75" customHeight="1" x14ac:dyDescent="0.3">
      <c r="A1" s="201" t="s">
        <v>41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" customHeight="1" x14ac:dyDescent="0.3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3">
      <c r="A3" s="201" t="s">
        <v>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" customHeight="1" x14ac:dyDescent="0.3">
      <c r="A4" s="202" t="s">
        <v>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5" customHeight="1" x14ac:dyDescent="0.3">
      <c r="A5" s="201"/>
      <c r="B5" s="201"/>
      <c r="C5" s="215"/>
      <c r="D5" s="215"/>
      <c r="E5" s="215"/>
      <c r="F5" s="215"/>
      <c r="G5" s="215"/>
      <c r="H5" s="215"/>
      <c r="I5" s="201" t="s">
        <v>46</v>
      </c>
      <c r="J5" s="201"/>
      <c r="K5" s="201"/>
      <c r="L5" s="201" t="s">
        <v>75</v>
      </c>
      <c r="M5" s="201"/>
      <c r="N5" s="201" t="s">
        <v>44</v>
      </c>
      <c r="O5" s="201"/>
      <c r="P5" s="97" t="s">
        <v>65</v>
      </c>
    </row>
    <row r="6" spans="1:16" ht="18.75" x14ac:dyDescent="0.3">
      <c r="A6" s="201" t="s">
        <v>55</v>
      </c>
      <c r="B6" s="201"/>
      <c r="C6" s="201" t="s">
        <v>454</v>
      </c>
      <c r="D6" s="214"/>
      <c r="E6" s="214"/>
      <c r="F6" s="214"/>
      <c r="G6" s="214"/>
      <c r="H6" s="201" t="s">
        <v>45</v>
      </c>
      <c r="I6" s="201"/>
      <c r="J6" s="201"/>
      <c r="K6" s="201"/>
      <c r="L6" s="201"/>
      <c r="M6" s="201" t="s">
        <v>455</v>
      </c>
      <c r="N6" s="220"/>
      <c r="O6" s="220"/>
      <c r="P6" s="220"/>
    </row>
    <row r="7" spans="1:16" x14ac:dyDescent="0.2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2"/>
      <c r="P7" s="99"/>
    </row>
    <row r="8" spans="1:16" ht="25.5" customHeight="1" x14ac:dyDescent="0.3">
      <c r="A8" s="100"/>
      <c r="B8" s="98"/>
      <c r="C8" s="101"/>
      <c r="D8" s="97" t="s">
        <v>453</v>
      </c>
      <c r="E8" s="101"/>
      <c r="F8" s="101"/>
      <c r="G8" s="101"/>
      <c r="H8" s="101"/>
      <c r="I8" s="102"/>
      <c r="J8" s="102"/>
      <c r="K8" s="102"/>
      <c r="L8" s="102"/>
      <c r="M8" s="102"/>
      <c r="N8" s="102"/>
      <c r="O8" s="103"/>
      <c r="P8" s="102"/>
    </row>
    <row r="9" spans="1:16" ht="18.75" x14ac:dyDescent="0.3">
      <c r="A9" s="61"/>
      <c r="B9" s="61"/>
      <c r="C9" s="190" t="s">
        <v>61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60"/>
      <c r="P9" s="66"/>
    </row>
    <row r="10" spans="1:16" ht="18.75" x14ac:dyDescent="0.3">
      <c r="A10" s="104"/>
      <c r="B10" s="104"/>
      <c r="C10" s="105" t="s">
        <v>37</v>
      </c>
      <c r="D10" s="105"/>
      <c r="E10" s="105"/>
      <c r="F10" s="105"/>
      <c r="G10" s="105"/>
      <c r="H10" s="105"/>
      <c r="I10" s="105"/>
      <c r="J10" s="105" t="s">
        <v>38</v>
      </c>
      <c r="K10" s="105"/>
      <c r="L10" s="105"/>
      <c r="M10" s="105"/>
      <c r="N10" s="106" t="s">
        <v>39</v>
      </c>
      <c r="O10" s="103"/>
      <c r="P10" s="102"/>
    </row>
    <row r="11" spans="1:16" s="12" customFormat="1" ht="15.75" x14ac:dyDescent="0.25">
      <c r="A11" s="53" t="s">
        <v>20</v>
      </c>
      <c r="B11" s="54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>
        <v>6</v>
      </c>
      <c r="I11" s="48">
        <v>7</v>
      </c>
      <c r="J11" s="48">
        <v>8</v>
      </c>
      <c r="K11" s="48">
        <v>9</v>
      </c>
      <c r="L11" s="48">
        <v>10</v>
      </c>
      <c r="M11" s="48">
        <v>11</v>
      </c>
      <c r="N11" s="48">
        <v>12</v>
      </c>
      <c r="O11" s="48" t="s">
        <v>40</v>
      </c>
      <c r="P11" s="48" t="s">
        <v>36</v>
      </c>
    </row>
    <row r="12" spans="1:16" s="12" customFormat="1" ht="15.75" x14ac:dyDescent="0.25">
      <c r="A12" s="204" t="s">
        <v>62</v>
      </c>
      <c r="B12" s="205"/>
      <c r="C12" s="21" t="s">
        <v>1</v>
      </c>
      <c r="D12" s="21" t="s">
        <v>2</v>
      </c>
      <c r="E12" s="21" t="s">
        <v>1</v>
      </c>
      <c r="F12" s="21" t="s">
        <v>0</v>
      </c>
      <c r="G12" s="21" t="s">
        <v>2</v>
      </c>
      <c r="H12" s="21" t="s">
        <v>58</v>
      </c>
      <c r="I12" s="21" t="s">
        <v>3</v>
      </c>
      <c r="J12" s="21" t="s">
        <v>1</v>
      </c>
      <c r="K12" s="21" t="s">
        <v>2</v>
      </c>
      <c r="L12" s="21" t="s">
        <v>0</v>
      </c>
      <c r="M12" s="21" t="s">
        <v>1</v>
      </c>
      <c r="N12" s="21" t="s">
        <v>58</v>
      </c>
      <c r="O12" s="48" t="s">
        <v>19</v>
      </c>
      <c r="P12" s="48" t="s">
        <v>19</v>
      </c>
    </row>
    <row r="13" spans="1:16" s="12" customFormat="1" ht="15.75" x14ac:dyDescent="0.25">
      <c r="A13" s="199" t="s">
        <v>22</v>
      </c>
      <c r="B13" s="200"/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8">
        <v>5</v>
      </c>
      <c r="I13" s="48">
        <v>5</v>
      </c>
      <c r="J13" s="48">
        <v>10</v>
      </c>
      <c r="K13" s="48">
        <v>10</v>
      </c>
      <c r="L13" s="48">
        <v>10</v>
      </c>
      <c r="M13" s="48">
        <v>10</v>
      </c>
      <c r="N13" s="48">
        <v>15</v>
      </c>
      <c r="O13" s="48">
        <v>70</v>
      </c>
      <c r="P13" s="48">
        <v>70</v>
      </c>
    </row>
    <row r="14" spans="1:16" s="12" customFormat="1" ht="22.5" customHeight="1" x14ac:dyDescent="0.25">
      <c r="A14" s="83" t="s">
        <v>53</v>
      </c>
      <c r="B14" s="83" t="s">
        <v>54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84">
        <f>O13*0.357142</f>
        <v>24.999940000000002</v>
      </c>
      <c r="P14" s="50"/>
    </row>
    <row r="15" spans="1:16" s="12" customFormat="1" x14ac:dyDescent="0.25">
      <c r="A15" s="166" t="s">
        <v>91</v>
      </c>
      <c r="B15" s="167" t="s">
        <v>92</v>
      </c>
      <c r="C15" s="22">
        <v>4</v>
      </c>
      <c r="D15" s="22">
        <v>5</v>
      </c>
      <c r="E15" s="22"/>
      <c r="F15" s="22">
        <v>4</v>
      </c>
      <c r="G15" s="22">
        <v>4</v>
      </c>
      <c r="H15" s="22">
        <v>2</v>
      </c>
      <c r="I15" s="22"/>
      <c r="J15" s="22"/>
      <c r="K15" s="22">
        <v>7</v>
      </c>
      <c r="L15" s="22">
        <v>8</v>
      </c>
      <c r="M15" s="22">
        <v>9</v>
      </c>
      <c r="N15" s="22">
        <v>5</v>
      </c>
      <c r="O15" s="78"/>
      <c r="P15" s="25">
        <f>SUM(C15:O15)</f>
        <v>48</v>
      </c>
    </row>
    <row r="16" spans="1:16" s="12" customFormat="1" x14ac:dyDescent="0.25">
      <c r="A16" s="166" t="s">
        <v>95</v>
      </c>
      <c r="B16" s="167" t="s">
        <v>96</v>
      </c>
      <c r="C16" s="77">
        <v>3</v>
      </c>
      <c r="D16" s="22"/>
      <c r="E16" s="22">
        <v>3</v>
      </c>
      <c r="F16" s="22">
        <v>4</v>
      </c>
      <c r="G16" s="22">
        <v>4</v>
      </c>
      <c r="H16" s="22"/>
      <c r="I16" s="22"/>
      <c r="J16" s="22">
        <v>8</v>
      </c>
      <c r="K16" s="22"/>
      <c r="L16" s="22">
        <v>8</v>
      </c>
      <c r="M16" s="22">
        <v>9</v>
      </c>
      <c r="N16" s="22">
        <v>12</v>
      </c>
      <c r="O16" s="78"/>
      <c r="P16" s="25">
        <f t="shared" ref="P16:P68" si="1">SUM(C16:O16)</f>
        <v>51</v>
      </c>
    </row>
    <row r="17" spans="1:16" s="12" customFormat="1" x14ac:dyDescent="0.25">
      <c r="A17" s="166" t="s">
        <v>99</v>
      </c>
      <c r="B17" s="167" t="s">
        <v>100</v>
      </c>
      <c r="C17" s="22">
        <v>4</v>
      </c>
      <c r="D17" s="22"/>
      <c r="E17" s="77">
        <v>5</v>
      </c>
      <c r="F17" s="22"/>
      <c r="G17" s="22"/>
      <c r="H17" s="22"/>
      <c r="I17" s="22"/>
      <c r="J17" s="22"/>
      <c r="K17" s="22">
        <v>9</v>
      </c>
      <c r="L17" s="22">
        <v>8</v>
      </c>
      <c r="M17" s="22">
        <v>8</v>
      </c>
      <c r="N17" s="22">
        <v>12</v>
      </c>
      <c r="O17" s="78"/>
      <c r="P17" s="25">
        <f t="shared" si="1"/>
        <v>46</v>
      </c>
    </row>
    <row r="18" spans="1:16" s="12" customFormat="1" x14ac:dyDescent="0.25">
      <c r="A18" s="166" t="s">
        <v>107</v>
      </c>
      <c r="B18" s="167" t="s">
        <v>108</v>
      </c>
      <c r="C18" s="77">
        <v>5</v>
      </c>
      <c r="D18" s="22">
        <v>5</v>
      </c>
      <c r="E18" s="22">
        <v>4</v>
      </c>
      <c r="F18" s="22"/>
      <c r="G18" s="22">
        <v>4</v>
      </c>
      <c r="H18" s="22">
        <v>3</v>
      </c>
      <c r="I18" s="22"/>
      <c r="J18" s="22">
        <v>7</v>
      </c>
      <c r="K18" s="22"/>
      <c r="L18" s="22">
        <v>5</v>
      </c>
      <c r="M18" s="22">
        <v>5</v>
      </c>
      <c r="N18" s="22">
        <v>12</v>
      </c>
      <c r="O18" s="78"/>
      <c r="P18" s="25">
        <f t="shared" si="1"/>
        <v>50</v>
      </c>
    </row>
    <row r="19" spans="1:16" s="12" customFormat="1" x14ac:dyDescent="0.25">
      <c r="A19" s="166" t="s">
        <v>111</v>
      </c>
      <c r="B19" s="167" t="s">
        <v>112</v>
      </c>
      <c r="C19" s="22">
        <v>4</v>
      </c>
      <c r="D19" s="22">
        <v>3</v>
      </c>
      <c r="E19" s="22">
        <v>2</v>
      </c>
      <c r="F19" s="22">
        <v>1</v>
      </c>
      <c r="G19" s="22">
        <v>5</v>
      </c>
      <c r="H19" s="22">
        <v>5</v>
      </c>
      <c r="I19" s="22"/>
      <c r="J19" s="22">
        <v>5</v>
      </c>
      <c r="K19" s="22">
        <v>6</v>
      </c>
      <c r="L19" s="22">
        <v>8</v>
      </c>
      <c r="M19" s="22"/>
      <c r="N19" s="22">
        <v>10</v>
      </c>
      <c r="O19" s="78"/>
      <c r="P19" s="25">
        <f t="shared" si="1"/>
        <v>49</v>
      </c>
    </row>
    <row r="20" spans="1:16" s="12" customFormat="1" x14ac:dyDescent="0.25">
      <c r="A20" s="166" t="s">
        <v>113</v>
      </c>
      <c r="B20" s="167" t="s">
        <v>114</v>
      </c>
      <c r="C20" s="77">
        <v>4</v>
      </c>
      <c r="D20" s="22"/>
      <c r="E20" s="22"/>
      <c r="F20" s="22"/>
      <c r="G20" s="22">
        <v>1</v>
      </c>
      <c r="H20" s="22"/>
      <c r="I20" s="22"/>
      <c r="J20" s="22"/>
      <c r="K20" s="22">
        <v>6</v>
      </c>
      <c r="L20" s="22">
        <v>5</v>
      </c>
      <c r="M20" s="22">
        <v>7</v>
      </c>
      <c r="N20" s="22">
        <v>14</v>
      </c>
      <c r="O20" s="78"/>
      <c r="P20" s="25">
        <f t="shared" si="1"/>
        <v>37</v>
      </c>
    </row>
    <row r="21" spans="1:16" s="12" customFormat="1" x14ac:dyDescent="0.25">
      <c r="A21" s="166" t="s">
        <v>117</v>
      </c>
      <c r="B21" s="167" t="s">
        <v>118</v>
      </c>
      <c r="C21" s="22">
        <v>3</v>
      </c>
      <c r="D21" s="22">
        <v>5</v>
      </c>
      <c r="E21" s="22"/>
      <c r="F21" s="22">
        <v>4</v>
      </c>
      <c r="G21" s="22">
        <v>4</v>
      </c>
      <c r="H21" s="22">
        <v>2</v>
      </c>
      <c r="I21" s="22"/>
      <c r="J21" s="22">
        <v>8</v>
      </c>
      <c r="K21" s="22">
        <v>8</v>
      </c>
      <c r="L21" s="22">
        <v>7</v>
      </c>
      <c r="M21" s="22"/>
      <c r="N21" s="22">
        <v>12</v>
      </c>
      <c r="O21" s="78"/>
      <c r="P21" s="25">
        <f t="shared" si="1"/>
        <v>53</v>
      </c>
    </row>
    <row r="22" spans="1:16" s="12" customFormat="1" x14ac:dyDescent="0.25">
      <c r="A22" s="166" t="s">
        <v>133</v>
      </c>
      <c r="B22" s="167" t="s">
        <v>134</v>
      </c>
      <c r="C22" s="77">
        <v>4</v>
      </c>
      <c r="D22" s="22"/>
      <c r="E22" s="22">
        <v>3</v>
      </c>
      <c r="F22" s="22">
        <v>4</v>
      </c>
      <c r="G22" s="22">
        <v>4</v>
      </c>
      <c r="H22" s="22"/>
      <c r="I22" s="22"/>
      <c r="J22" s="22"/>
      <c r="K22" s="22">
        <v>6</v>
      </c>
      <c r="L22" s="22">
        <v>7</v>
      </c>
      <c r="M22" s="22"/>
      <c r="N22" s="22">
        <v>13</v>
      </c>
      <c r="O22" s="78"/>
      <c r="P22" s="25">
        <f t="shared" si="1"/>
        <v>41</v>
      </c>
    </row>
    <row r="23" spans="1:16" s="12" customFormat="1" x14ac:dyDescent="0.25">
      <c r="A23" s="166" t="s">
        <v>135</v>
      </c>
      <c r="B23" s="167" t="s">
        <v>136</v>
      </c>
      <c r="C23" s="77">
        <v>4</v>
      </c>
      <c r="D23" s="22">
        <v>5</v>
      </c>
      <c r="E23" s="22">
        <v>4</v>
      </c>
      <c r="F23" s="22"/>
      <c r="G23" s="22">
        <v>4</v>
      </c>
      <c r="H23" s="22">
        <v>3</v>
      </c>
      <c r="I23" s="22"/>
      <c r="J23" s="22">
        <v>7</v>
      </c>
      <c r="K23" s="22"/>
      <c r="L23" s="22">
        <v>5</v>
      </c>
      <c r="M23" s="22">
        <v>5</v>
      </c>
      <c r="N23" s="22">
        <v>12</v>
      </c>
      <c r="O23" s="78"/>
      <c r="P23" s="25">
        <f t="shared" si="1"/>
        <v>49</v>
      </c>
    </row>
    <row r="24" spans="1:16" s="12" customFormat="1" x14ac:dyDescent="0.25">
      <c r="A24" s="166" t="s">
        <v>141</v>
      </c>
      <c r="B24" s="167" t="s">
        <v>142</v>
      </c>
      <c r="C24" s="22">
        <v>5</v>
      </c>
      <c r="D24" s="22">
        <v>3</v>
      </c>
      <c r="E24" s="22">
        <v>2</v>
      </c>
      <c r="F24" s="22">
        <v>1</v>
      </c>
      <c r="G24" s="22">
        <v>5</v>
      </c>
      <c r="H24" s="22">
        <v>3</v>
      </c>
      <c r="I24" s="22"/>
      <c r="J24" s="22">
        <v>5</v>
      </c>
      <c r="K24" s="22">
        <v>6</v>
      </c>
      <c r="L24" s="22">
        <v>8</v>
      </c>
      <c r="M24" s="22"/>
      <c r="N24" s="22">
        <v>10</v>
      </c>
      <c r="O24" s="78"/>
      <c r="P24" s="25">
        <f t="shared" si="1"/>
        <v>48</v>
      </c>
    </row>
    <row r="25" spans="1:16" s="12" customFormat="1" x14ac:dyDescent="0.25">
      <c r="A25" s="166" t="s">
        <v>151</v>
      </c>
      <c r="B25" s="167" t="s">
        <v>152</v>
      </c>
      <c r="C25" s="77">
        <v>3</v>
      </c>
      <c r="D25" s="22"/>
      <c r="E25" s="22"/>
      <c r="F25" s="22"/>
      <c r="G25" s="22">
        <v>1</v>
      </c>
      <c r="H25" s="22"/>
      <c r="I25" s="22"/>
      <c r="J25" s="22"/>
      <c r="K25" s="22">
        <v>6</v>
      </c>
      <c r="L25" s="22">
        <v>5</v>
      </c>
      <c r="M25" s="22">
        <v>7</v>
      </c>
      <c r="N25" s="22">
        <v>14</v>
      </c>
      <c r="O25" s="78"/>
      <c r="P25" s="25">
        <f t="shared" si="1"/>
        <v>36</v>
      </c>
    </row>
    <row r="26" spans="1:16" s="12" customFormat="1" x14ac:dyDescent="0.25">
      <c r="A26" s="166" t="s">
        <v>155</v>
      </c>
      <c r="B26" s="167" t="s">
        <v>156</v>
      </c>
      <c r="C26" s="22">
        <v>4</v>
      </c>
      <c r="D26" s="22">
        <v>5</v>
      </c>
      <c r="E26" s="22"/>
      <c r="F26" s="22">
        <v>4</v>
      </c>
      <c r="G26" s="22">
        <v>4</v>
      </c>
      <c r="H26" s="22">
        <v>2</v>
      </c>
      <c r="I26" s="22"/>
      <c r="J26" s="22">
        <v>8</v>
      </c>
      <c r="K26" s="22">
        <v>8</v>
      </c>
      <c r="L26" s="22">
        <v>7</v>
      </c>
      <c r="M26" s="22"/>
      <c r="N26" s="22">
        <v>12</v>
      </c>
      <c r="O26" s="78"/>
      <c r="P26" s="25">
        <f t="shared" si="1"/>
        <v>54</v>
      </c>
    </row>
    <row r="27" spans="1:16" s="12" customFormat="1" x14ac:dyDescent="0.25">
      <c r="A27" s="166" t="s">
        <v>157</v>
      </c>
      <c r="B27" s="167" t="s">
        <v>158</v>
      </c>
      <c r="C27" s="77">
        <v>4</v>
      </c>
      <c r="D27" s="22"/>
      <c r="E27" s="22">
        <v>3</v>
      </c>
      <c r="F27" s="22">
        <v>4</v>
      </c>
      <c r="G27" s="22">
        <v>4</v>
      </c>
      <c r="H27" s="22"/>
      <c r="I27" s="22"/>
      <c r="J27" s="22"/>
      <c r="K27" s="22">
        <v>6</v>
      </c>
      <c r="L27" s="22">
        <v>7</v>
      </c>
      <c r="M27" s="22"/>
      <c r="N27" s="22">
        <v>13</v>
      </c>
      <c r="O27" s="78"/>
      <c r="P27" s="25">
        <f t="shared" si="1"/>
        <v>41</v>
      </c>
    </row>
    <row r="28" spans="1:16" s="12" customFormat="1" x14ac:dyDescent="0.25">
      <c r="A28" s="166" t="s">
        <v>161</v>
      </c>
      <c r="B28" s="167" t="s">
        <v>162</v>
      </c>
      <c r="C28" s="77">
        <v>3</v>
      </c>
      <c r="D28" s="22">
        <v>5</v>
      </c>
      <c r="E28" s="22">
        <v>4</v>
      </c>
      <c r="F28" s="22"/>
      <c r="G28" s="22">
        <v>4</v>
      </c>
      <c r="H28" s="22">
        <v>5</v>
      </c>
      <c r="I28" s="22"/>
      <c r="J28" s="22">
        <v>7</v>
      </c>
      <c r="K28" s="22"/>
      <c r="L28" s="22">
        <v>5</v>
      </c>
      <c r="M28" s="22">
        <v>5</v>
      </c>
      <c r="N28" s="22">
        <v>12</v>
      </c>
      <c r="O28" s="78"/>
      <c r="P28" s="25">
        <f t="shared" si="1"/>
        <v>50</v>
      </c>
    </row>
    <row r="29" spans="1:16" s="12" customFormat="1" x14ac:dyDescent="0.25">
      <c r="A29" s="166" t="s">
        <v>163</v>
      </c>
      <c r="B29" s="167" t="s">
        <v>164</v>
      </c>
      <c r="C29" s="22">
        <v>2</v>
      </c>
      <c r="D29" s="22">
        <v>3</v>
      </c>
      <c r="E29" s="22">
        <v>2</v>
      </c>
      <c r="F29" s="22">
        <v>1</v>
      </c>
      <c r="G29" s="22">
        <v>5</v>
      </c>
      <c r="H29" s="22">
        <v>3</v>
      </c>
      <c r="I29" s="22"/>
      <c r="J29" s="22">
        <v>5</v>
      </c>
      <c r="K29" s="22">
        <v>6</v>
      </c>
      <c r="L29" s="22">
        <v>8</v>
      </c>
      <c r="M29" s="22"/>
      <c r="N29" s="22">
        <v>10</v>
      </c>
      <c r="O29" s="78"/>
      <c r="P29" s="25">
        <f t="shared" si="1"/>
        <v>45</v>
      </c>
    </row>
    <row r="30" spans="1:16" s="12" customFormat="1" x14ac:dyDescent="0.25">
      <c r="A30" s="166" t="s">
        <v>167</v>
      </c>
      <c r="B30" s="167" t="s">
        <v>168</v>
      </c>
      <c r="C30" s="77">
        <v>4</v>
      </c>
      <c r="D30" s="22"/>
      <c r="E30" s="22"/>
      <c r="F30" s="22"/>
      <c r="G30" s="22">
        <v>1</v>
      </c>
      <c r="H30" s="22"/>
      <c r="I30" s="22"/>
      <c r="J30" s="22"/>
      <c r="K30" s="22">
        <v>6</v>
      </c>
      <c r="L30" s="22">
        <v>5</v>
      </c>
      <c r="M30" s="22">
        <v>7</v>
      </c>
      <c r="N30" s="22">
        <v>14</v>
      </c>
      <c r="O30" s="78"/>
      <c r="P30" s="25">
        <f t="shared" si="1"/>
        <v>37</v>
      </c>
    </row>
    <row r="31" spans="1:16" s="12" customFormat="1" x14ac:dyDescent="0.25">
      <c r="A31" s="166" t="s">
        <v>177</v>
      </c>
      <c r="B31" s="167" t="s">
        <v>178</v>
      </c>
      <c r="C31" s="22">
        <v>5</v>
      </c>
      <c r="D31" s="22">
        <v>5</v>
      </c>
      <c r="E31" s="22"/>
      <c r="F31" s="22">
        <v>4</v>
      </c>
      <c r="G31" s="22">
        <v>4</v>
      </c>
      <c r="H31" s="22">
        <v>5</v>
      </c>
      <c r="I31" s="22"/>
      <c r="J31" s="22">
        <v>8</v>
      </c>
      <c r="K31" s="22">
        <v>8</v>
      </c>
      <c r="L31" s="22">
        <v>7</v>
      </c>
      <c r="M31" s="22"/>
      <c r="N31" s="22">
        <v>12</v>
      </c>
      <c r="O31" s="78"/>
      <c r="P31" s="25">
        <f t="shared" si="1"/>
        <v>58</v>
      </c>
    </row>
    <row r="32" spans="1:16" s="12" customFormat="1" x14ac:dyDescent="0.25">
      <c r="A32" s="166" t="s">
        <v>187</v>
      </c>
      <c r="B32" s="167" t="s">
        <v>188</v>
      </c>
      <c r="C32" s="77">
        <v>4</v>
      </c>
      <c r="D32" s="22"/>
      <c r="E32" s="22">
        <v>3</v>
      </c>
      <c r="F32" s="22">
        <v>4</v>
      </c>
      <c r="G32" s="22">
        <v>4</v>
      </c>
      <c r="H32" s="22"/>
      <c r="I32" s="22"/>
      <c r="J32" s="22">
        <v>5</v>
      </c>
      <c r="K32" s="22"/>
      <c r="L32" s="22">
        <v>7</v>
      </c>
      <c r="M32" s="22"/>
      <c r="N32" s="22">
        <v>9</v>
      </c>
      <c r="O32" s="78"/>
      <c r="P32" s="25">
        <f t="shared" si="1"/>
        <v>36</v>
      </c>
    </row>
    <row r="33" spans="1:16" s="12" customFormat="1" x14ac:dyDescent="0.25">
      <c r="A33" s="166" t="s">
        <v>189</v>
      </c>
      <c r="B33" s="167" t="s">
        <v>190</v>
      </c>
      <c r="C33" s="22">
        <v>5</v>
      </c>
      <c r="D33" s="22">
        <v>5</v>
      </c>
      <c r="E33" s="77">
        <v>5</v>
      </c>
      <c r="F33" s="22">
        <v>5</v>
      </c>
      <c r="G33" s="22"/>
      <c r="H33" s="22">
        <v>5</v>
      </c>
      <c r="I33" s="22"/>
      <c r="J33" s="22">
        <v>6</v>
      </c>
      <c r="K33" s="22"/>
      <c r="L33" s="22"/>
      <c r="M33" s="22">
        <v>8</v>
      </c>
      <c r="N33" s="22">
        <v>13</v>
      </c>
      <c r="O33" s="78"/>
      <c r="P33" s="25">
        <f t="shared" si="1"/>
        <v>52</v>
      </c>
    </row>
    <row r="34" spans="1:16" s="12" customFormat="1" x14ac:dyDescent="0.25">
      <c r="A34" s="166" t="s">
        <v>191</v>
      </c>
      <c r="B34" s="167" t="s">
        <v>192</v>
      </c>
      <c r="C34" s="22">
        <v>4</v>
      </c>
      <c r="D34" s="22">
        <v>5</v>
      </c>
      <c r="E34" s="77">
        <v>4</v>
      </c>
      <c r="F34" s="22"/>
      <c r="G34" s="22">
        <v>5</v>
      </c>
      <c r="H34" s="22"/>
      <c r="I34" s="22">
        <v>5</v>
      </c>
      <c r="J34" s="22">
        <v>7</v>
      </c>
      <c r="K34" s="22">
        <v>5</v>
      </c>
      <c r="L34" s="22">
        <v>7</v>
      </c>
      <c r="M34" s="22"/>
      <c r="N34" s="22">
        <v>12</v>
      </c>
      <c r="O34" s="78"/>
      <c r="P34" s="25">
        <f t="shared" si="1"/>
        <v>54</v>
      </c>
    </row>
    <row r="35" spans="1:16" s="12" customFormat="1" x14ac:dyDescent="0.25">
      <c r="A35" s="166" t="s">
        <v>199</v>
      </c>
      <c r="B35" s="167" t="s">
        <v>200</v>
      </c>
      <c r="C35" s="22">
        <v>4</v>
      </c>
      <c r="D35" s="22">
        <v>5</v>
      </c>
      <c r="E35" s="77">
        <v>5</v>
      </c>
      <c r="F35" s="22"/>
      <c r="G35" s="22">
        <v>4</v>
      </c>
      <c r="H35" s="22"/>
      <c r="I35" s="22">
        <v>5</v>
      </c>
      <c r="J35" s="22"/>
      <c r="K35" s="22">
        <v>6</v>
      </c>
      <c r="L35" s="22"/>
      <c r="M35" s="22">
        <v>7</v>
      </c>
      <c r="N35" s="22">
        <v>11</v>
      </c>
      <c r="O35" s="78"/>
      <c r="P35" s="25">
        <f t="shared" si="1"/>
        <v>47</v>
      </c>
    </row>
    <row r="36" spans="1:16" s="12" customFormat="1" x14ac:dyDescent="0.25">
      <c r="A36" s="166" t="s">
        <v>201</v>
      </c>
      <c r="B36" s="167" t="s">
        <v>202</v>
      </c>
      <c r="C36" s="77">
        <v>4</v>
      </c>
      <c r="D36" s="22">
        <v>5</v>
      </c>
      <c r="E36" s="22">
        <v>4</v>
      </c>
      <c r="F36" s="22"/>
      <c r="G36" s="22">
        <v>4</v>
      </c>
      <c r="H36" s="22">
        <v>3</v>
      </c>
      <c r="I36" s="22"/>
      <c r="J36" s="22">
        <v>7</v>
      </c>
      <c r="K36" s="22">
        <v>8</v>
      </c>
      <c r="L36" s="22">
        <v>8</v>
      </c>
      <c r="M36" s="22"/>
      <c r="N36" s="22">
        <v>13</v>
      </c>
      <c r="O36" s="78"/>
      <c r="P36" s="25">
        <f t="shared" si="1"/>
        <v>56</v>
      </c>
    </row>
    <row r="37" spans="1:16" s="12" customFormat="1" x14ac:dyDescent="0.25">
      <c r="A37" s="166" t="s">
        <v>203</v>
      </c>
      <c r="B37" s="167" t="s">
        <v>204</v>
      </c>
      <c r="C37" s="77">
        <v>4</v>
      </c>
      <c r="D37" s="22"/>
      <c r="E37" s="22">
        <v>3</v>
      </c>
      <c r="F37" s="22">
        <v>4</v>
      </c>
      <c r="G37" s="22">
        <v>4</v>
      </c>
      <c r="H37" s="22"/>
      <c r="I37" s="22"/>
      <c r="J37" s="22">
        <v>8</v>
      </c>
      <c r="K37" s="22"/>
      <c r="L37" s="22">
        <v>8</v>
      </c>
      <c r="M37" s="22">
        <v>9</v>
      </c>
      <c r="N37" s="22">
        <v>12</v>
      </c>
      <c r="O37" s="78"/>
      <c r="P37" s="25">
        <f t="shared" si="1"/>
        <v>52</v>
      </c>
    </row>
    <row r="38" spans="1:16" s="12" customFormat="1" x14ac:dyDescent="0.25">
      <c r="A38" s="166" t="s">
        <v>209</v>
      </c>
      <c r="B38" s="167" t="s">
        <v>210</v>
      </c>
      <c r="C38" s="22">
        <v>4</v>
      </c>
      <c r="D38" s="22"/>
      <c r="E38" s="77">
        <v>5</v>
      </c>
      <c r="F38" s="22"/>
      <c r="G38" s="22">
        <v>3</v>
      </c>
      <c r="H38" s="22">
        <v>4</v>
      </c>
      <c r="I38" s="22">
        <v>4</v>
      </c>
      <c r="J38" s="22"/>
      <c r="K38" s="22">
        <v>9</v>
      </c>
      <c r="L38" s="22">
        <v>8</v>
      </c>
      <c r="M38" s="22">
        <v>8</v>
      </c>
      <c r="N38" s="22">
        <v>12</v>
      </c>
      <c r="O38" s="78"/>
      <c r="P38" s="25">
        <f t="shared" si="1"/>
        <v>57</v>
      </c>
    </row>
    <row r="39" spans="1:16" s="12" customFormat="1" x14ac:dyDescent="0.25">
      <c r="A39" s="166" t="s">
        <v>213</v>
      </c>
      <c r="B39" s="167" t="s">
        <v>214</v>
      </c>
      <c r="C39" s="22">
        <v>4</v>
      </c>
      <c r="D39" s="22"/>
      <c r="E39" s="77">
        <v>5</v>
      </c>
      <c r="F39" s="22">
        <v>5</v>
      </c>
      <c r="G39" s="22">
        <v>4</v>
      </c>
      <c r="H39" s="22"/>
      <c r="I39" s="22">
        <v>5</v>
      </c>
      <c r="J39" s="22"/>
      <c r="K39" s="22">
        <v>6</v>
      </c>
      <c r="L39" s="22"/>
      <c r="M39" s="22">
        <v>7</v>
      </c>
      <c r="N39" s="22">
        <v>11</v>
      </c>
      <c r="O39" s="78"/>
      <c r="P39" s="25">
        <f t="shared" si="1"/>
        <v>47</v>
      </c>
    </row>
    <row r="40" spans="1:16" s="12" customFormat="1" x14ac:dyDescent="0.25">
      <c r="A40" s="166" t="s">
        <v>215</v>
      </c>
      <c r="B40" s="167" t="s">
        <v>216</v>
      </c>
      <c r="C40" s="22">
        <v>4</v>
      </c>
      <c r="D40" s="22">
        <v>4</v>
      </c>
      <c r="E40" s="77">
        <v>5</v>
      </c>
      <c r="F40" s="22">
        <v>3</v>
      </c>
      <c r="G40" s="22"/>
      <c r="H40" s="22"/>
      <c r="I40" s="22">
        <v>5</v>
      </c>
      <c r="J40" s="22">
        <v>7</v>
      </c>
      <c r="K40" s="22">
        <v>8</v>
      </c>
      <c r="L40" s="22">
        <v>8</v>
      </c>
      <c r="M40" s="22"/>
      <c r="N40" s="22">
        <v>13</v>
      </c>
      <c r="O40" s="78"/>
      <c r="P40" s="25">
        <f t="shared" si="1"/>
        <v>57</v>
      </c>
    </row>
    <row r="41" spans="1:16" s="12" customFormat="1" x14ac:dyDescent="0.25">
      <c r="A41" s="166" t="s">
        <v>225</v>
      </c>
      <c r="B41" s="167" t="s">
        <v>226</v>
      </c>
      <c r="C41" s="22"/>
      <c r="D41" s="22">
        <v>4</v>
      </c>
      <c r="E41" s="77">
        <v>5</v>
      </c>
      <c r="F41" s="22">
        <v>5</v>
      </c>
      <c r="G41" s="22">
        <v>4</v>
      </c>
      <c r="H41" s="22"/>
      <c r="I41" s="22">
        <v>5</v>
      </c>
      <c r="J41" s="22"/>
      <c r="K41" s="22"/>
      <c r="L41" s="22">
        <v>9</v>
      </c>
      <c r="M41" s="22">
        <v>10</v>
      </c>
      <c r="N41" s="22">
        <v>13</v>
      </c>
      <c r="O41" s="78"/>
      <c r="P41" s="25">
        <f t="shared" si="1"/>
        <v>55</v>
      </c>
    </row>
    <row r="42" spans="1:16" s="12" customFormat="1" x14ac:dyDescent="0.25">
      <c r="A42" s="166" t="s">
        <v>229</v>
      </c>
      <c r="B42" s="167" t="s">
        <v>230</v>
      </c>
      <c r="C42" s="77">
        <v>5</v>
      </c>
      <c r="D42" s="22">
        <v>5</v>
      </c>
      <c r="E42" s="22">
        <v>4</v>
      </c>
      <c r="F42" s="22"/>
      <c r="G42" s="22">
        <v>4</v>
      </c>
      <c r="H42" s="22">
        <v>3</v>
      </c>
      <c r="I42" s="22"/>
      <c r="J42" s="22"/>
      <c r="K42" s="22"/>
      <c r="L42" s="22"/>
      <c r="M42" s="22"/>
      <c r="N42" s="22"/>
      <c r="O42" s="78"/>
      <c r="P42" s="25">
        <f t="shared" si="1"/>
        <v>21</v>
      </c>
    </row>
    <row r="43" spans="1:16" s="12" customFormat="1" x14ac:dyDescent="0.25">
      <c r="A43" s="166" t="s">
        <v>239</v>
      </c>
      <c r="B43" s="167" t="s">
        <v>240</v>
      </c>
      <c r="C43" s="22">
        <v>4</v>
      </c>
      <c r="D43" s="22">
        <v>3</v>
      </c>
      <c r="E43" s="22">
        <v>2</v>
      </c>
      <c r="F43" s="22">
        <v>1</v>
      </c>
      <c r="G43" s="22">
        <v>5</v>
      </c>
      <c r="H43" s="22">
        <v>3</v>
      </c>
      <c r="I43" s="22"/>
      <c r="J43" s="22">
        <v>8</v>
      </c>
      <c r="K43" s="22"/>
      <c r="L43" s="22">
        <v>8</v>
      </c>
      <c r="M43" s="22">
        <v>9</v>
      </c>
      <c r="N43" s="22">
        <v>12</v>
      </c>
      <c r="O43" s="78"/>
      <c r="P43" s="25">
        <f t="shared" si="1"/>
        <v>55</v>
      </c>
    </row>
    <row r="44" spans="1:16" s="12" customFormat="1" x14ac:dyDescent="0.25">
      <c r="A44" s="166" t="s">
        <v>245</v>
      </c>
      <c r="B44" s="167" t="s">
        <v>246</v>
      </c>
      <c r="C44" s="77">
        <v>3</v>
      </c>
      <c r="D44" s="22"/>
      <c r="E44" s="22"/>
      <c r="F44" s="22"/>
      <c r="G44" s="22">
        <v>1</v>
      </c>
      <c r="H44" s="22"/>
      <c r="I44" s="22"/>
      <c r="J44" s="22"/>
      <c r="K44" s="22">
        <v>9</v>
      </c>
      <c r="L44" s="22">
        <v>8</v>
      </c>
      <c r="M44" s="22">
        <v>8</v>
      </c>
      <c r="N44" s="22">
        <v>12</v>
      </c>
      <c r="O44" s="78"/>
      <c r="P44" s="25">
        <f t="shared" si="1"/>
        <v>41</v>
      </c>
    </row>
    <row r="45" spans="1:16" s="12" customFormat="1" x14ac:dyDescent="0.25">
      <c r="A45" s="166" t="s">
        <v>263</v>
      </c>
      <c r="B45" s="167" t="s">
        <v>264</v>
      </c>
      <c r="C45" s="22">
        <v>5</v>
      </c>
      <c r="D45" s="22">
        <v>5</v>
      </c>
      <c r="E45" s="22"/>
      <c r="F45" s="22">
        <v>4</v>
      </c>
      <c r="G45" s="22">
        <v>4</v>
      </c>
      <c r="H45" s="22">
        <v>2</v>
      </c>
      <c r="I45" s="22"/>
      <c r="J45" s="22">
        <v>8</v>
      </c>
      <c r="K45" s="22">
        <v>8</v>
      </c>
      <c r="L45" s="22">
        <v>7</v>
      </c>
      <c r="M45" s="22"/>
      <c r="N45" s="22">
        <v>12</v>
      </c>
      <c r="O45" s="78"/>
      <c r="P45" s="25">
        <f t="shared" si="1"/>
        <v>55</v>
      </c>
    </row>
    <row r="46" spans="1:16" s="12" customFormat="1" x14ac:dyDescent="0.25">
      <c r="A46" s="166" t="s">
        <v>265</v>
      </c>
      <c r="B46" s="167" t="s">
        <v>266</v>
      </c>
      <c r="C46" s="77">
        <v>4</v>
      </c>
      <c r="D46" s="22">
        <v>5</v>
      </c>
      <c r="E46" s="22">
        <v>4</v>
      </c>
      <c r="F46" s="22"/>
      <c r="G46" s="22">
        <v>4</v>
      </c>
      <c r="H46" s="22">
        <v>5</v>
      </c>
      <c r="I46" s="22"/>
      <c r="J46" s="22">
        <v>7</v>
      </c>
      <c r="K46" s="22"/>
      <c r="L46" s="22">
        <v>5</v>
      </c>
      <c r="M46" s="22">
        <v>5</v>
      </c>
      <c r="N46" s="22">
        <v>12</v>
      </c>
      <c r="O46" s="78"/>
      <c r="P46" s="25">
        <f t="shared" si="1"/>
        <v>51</v>
      </c>
    </row>
    <row r="47" spans="1:16" s="12" customFormat="1" x14ac:dyDescent="0.25">
      <c r="A47" s="166" t="s">
        <v>279</v>
      </c>
      <c r="B47" s="167" t="s">
        <v>280</v>
      </c>
      <c r="C47" s="22">
        <v>4</v>
      </c>
      <c r="D47" s="22">
        <v>3</v>
      </c>
      <c r="E47" s="22">
        <v>2</v>
      </c>
      <c r="F47" s="22">
        <v>1</v>
      </c>
      <c r="G47" s="22">
        <v>5</v>
      </c>
      <c r="H47" s="22">
        <v>5</v>
      </c>
      <c r="I47" s="22"/>
      <c r="J47" s="22">
        <v>5</v>
      </c>
      <c r="K47" s="22">
        <v>6</v>
      </c>
      <c r="L47" s="22">
        <v>8</v>
      </c>
      <c r="M47" s="22"/>
      <c r="N47" s="22">
        <v>10</v>
      </c>
      <c r="O47" s="78"/>
      <c r="P47" s="25">
        <f t="shared" si="1"/>
        <v>49</v>
      </c>
    </row>
    <row r="48" spans="1:16" s="12" customFormat="1" x14ac:dyDescent="0.25">
      <c r="A48" s="166" t="s">
        <v>287</v>
      </c>
      <c r="B48" s="167" t="s">
        <v>288</v>
      </c>
      <c r="C48" s="77">
        <v>3</v>
      </c>
      <c r="D48" s="22"/>
      <c r="E48" s="22"/>
      <c r="F48" s="22"/>
      <c r="G48" s="22">
        <v>1</v>
      </c>
      <c r="H48" s="22"/>
      <c r="I48" s="22"/>
      <c r="J48" s="22"/>
      <c r="K48" s="22">
        <v>6</v>
      </c>
      <c r="L48" s="22">
        <v>5</v>
      </c>
      <c r="M48" s="22">
        <v>7</v>
      </c>
      <c r="N48" s="22">
        <v>14</v>
      </c>
      <c r="O48" s="78"/>
      <c r="P48" s="25">
        <f t="shared" si="1"/>
        <v>36</v>
      </c>
    </row>
    <row r="49" spans="1:16" s="12" customFormat="1" x14ac:dyDescent="0.25">
      <c r="A49" s="166" t="s">
        <v>293</v>
      </c>
      <c r="B49" s="167" t="s">
        <v>294</v>
      </c>
      <c r="C49" s="22">
        <v>5</v>
      </c>
      <c r="D49" s="22">
        <v>5</v>
      </c>
      <c r="E49" s="22"/>
      <c r="F49" s="22">
        <v>4</v>
      </c>
      <c r="G49" s="22">
        <v>4</v>
      </c>
      <c r="H49" s="22">
        <v>5</v>
      </c>
      <c r="I49" s="22"/>
      <c r="J49" s="22">
        <v>8</v>
      </c>
      <c r="K49" s="22">
        <v>8</v>
      </c>
      <c r="L49" s="22">
        <v>7</v>
      </c>
      <c r="M49" s="22"/>
      <c r="N49" s="22">
        <v>12</v>
      </c>
      <c r="O49" s="78"/>
      <c r="P49" s="25">
        <f t="shared" si="1"/>
        <v>58</v>
      </c>
    </row>
    <row r="50" spans="1:16" s="12" customFormat="1" x14ac:dyDescent="0.25">
      <c r="A50" s="166" t="s">
        <v>295</v>
      </c>
      <c r="B50" s="167" t="s">
        <v>296</v>
      </c>
      <c r="C50" s="77">
        <v>5</v>
      </c>
      <c r="D50" s="22"/>
      <c r="E50" s="22">
        <v>3</v>
      </c>
      <c r="F50" s="22">
        <v>4</v>
      </c>
      <c r="G50" s="22">
        <v>4</v>
      </c>
      <c r="H50" s="22"/>
      <c r="I50" s="22"/>
      <c r="J50" s="22">
        <v>5</v>
      </c>
      <c r="K50" s="22"/>
      <c r="L50" s="22">
        <v>7</v>
      </c>
      <c r="M50" s="22"/>
      <c r="N50" s="22">
        <v>9</v>
      </c>
      <c r="O50" s="78"/>
      <c r="P50" s="25">
        <f t="shared" si="1"/>
        <v>37</v>
      </c>
    </row>
    <row r="51" spans="1:16" s="12" customFormat="1" x14ac:dyDescent="0.25">
      <c r="A51" s="166" t="s">
        <v>299</v>
      </c>
      <c r="B51" s="167" t="s">
        <v>300</v>
      </c>
      <c r="C51" s="22">
        <v>4</v>
      </c>
      <c r="D51" s="22"/>
      <c r="E51" s="77">
        <v>4</v>
      </c>
      <c r="F51" s="22">
        <v>4</v>
      </c>
      <c r="G51" s="22">
        <v>3</v>
      </c>
      <c r="H51" s="22"/>
      <c r="I51" s="22">
        <v>4</v>
      </c>
      <c r="J51" s="22">
        <v>6</v>
      </c>
      <c r="K51" s="22"/>
      <c r="L51" s="22"/>
      <c r="M51" s="22">
        <v>8</v>
      </c>
      <c r="N51" s="22">
        <v>13</v>
      </c>
      <c r="O51" s="78"/>
      <c r="P51" s="25">
        <f t="shared" si="1"/>
        <v>46</v>
      </c>
    </row>
    <row r="52" spans="1:16" s="12" customFormat="1" x14ac:dyDescent="0.25">
      <c r="A52" s="166" t="s">
        <v>319</v>
      </c>
      <c r="B52" s="167" t="s">
        <v>320</v>
      </c>
      <c r="C52" s="22"/>
      <c r="D52" s="22"/>
      <c r="E52" s="77">
        <v>2</v>
      </c>
      <c r="F52" s="22"/>
      <c r="G52" s="22">
        <v>5</v>
      </c>
      <c r="H52" s="22"/>
      <c r="I52" s="22">
        <v>4</v>
      </c>
      <c r="J52" s="22">
        <v>7</v>
      </c>
      <c r="K52" s="22">
        <v>5</v>
      </c>
      <c r="L52" s="22">
        <v>7</v>
      </c>
      <c r="M52" s="22"/>
      <c r="N52" s="22">
        <v>12</v>
      </c>
      <c r="O52" s="78"/>
      <c r="P52" s="25">
        <f t="shared" si="1"/>
        <v>42</v>
      </c>
    </row>
    <row r="53" spans="1:16" s="12" customFormat="1" x14ac:dyDescent="0.25">
      <c r="A53" s="166" t="s">
        <v>323</v>
      </c>
      <c r="B53" s="167" t="s">
        <v>324</v>
      </c>
      <c r="C53" s="22">
        <v>4</v>
      </c>
      <c r="D53" s="22">
        <v>5</v>
      </c>
      <c r="E53" s="77"/>
      <c r="F53" s="22"/>
      <c r="G53" s="22">
        <v>4</v>
      </c>
      <c r="H53" s="22"/>
      <c r="I53" s="22">
        <v>5</v>
      </c>
      <c r="J53" s="22"/>
      <c r="K53" s="22">
        <v>6</v>
      </c>
      <c r="L53" s="22"/>
      <c r="M53" s="22">
        <v>7</v>
      </c>
      <c r="N53" s="22">
        <v>11</v>
      </c>
      <c r="O53" s="78"/>
      <c r="P53" s="25">
        <f t="shared" si="1"/>
        <v>42</v>
      </c>
    </row>
    <row r="54" spans="1:16" s="12" customFormat="1" x14ac:dyDescent="0.25">
      <c r="A54" s="166" t="s">
        <v>329</v>
      </c>
      <c r="B54" s="167" t="s">
        <v>330</v>
      </c>
      <c r="C54" s="22">
        <v>4</v>
      </c>
      <c r="D54" s="22"/>
      <c r="E54" s="77">
        <v>5</v>
      </c>
      <c r="F54" s="22">
        <v>4</v>
      </c>
      <c r="G54" s="22">
        <v>5</v>
      </c>
      <c r="H54" s="22"/>
      <c r="I54" s="22"/>
      <c r="J54" s="22">
        <v>7</v>
      </c>
      <c r="K54" s="22">
        <v>8</v>
      </c>
      <c r="L54" s="22">
        <v>8</v>
      </c>
      <c r="M54" s="22"/>
      <c r="N54" s="22">
        <v>13</v>
      </c>
      <c r="O54" s="78"/>
      <c r="P54" s="25">
        <f t="shared" si="1"/>
        <v>54</v>
      </c>
    </row>
    <row r="55" spans="1:16" s="12" customFormat="1" x14ac:dyDescent="0.25">
      <c r="A55" s="166" t="s">
        <v>337</v>
      </c>
      <c r="B55" s="167" t="s">
        <v>338</v>
      </c>
      <c r="C55" s="22">
        <v>4</v>
      </c>
      <c r="D55" s="22"/>
      <c r="E55" s="77">
        <v>5</v>
      </c>
      <c r="F55" s="22">
        <v>5</v>
      </c>
      <c r="G55" s="22"/>
      <c r="H55" s="22">
        <v>5</v>
      </c>
      <c r="I55" s="22">
        <v>5</v>
      </c>
      <c r="J55" s="22">
        <v>6</v>
      </c>
      <c r="K55" s="22"/>
      <c r="L55" s="22"/>
      <c r="M55" s="22">
        <v>8</v>
      </c>
      <c r="N55" s="22">
        <v>13</v>
      </c>
      <c r="O55" s="78"/>
      <c r="P55" s="25">
        <f t="shared" si="1"/>
        <v>51</v>
      </c>
    </row>
    <row r="56" spans="1:16" s="12" customFormat="1" x14ac:dyDescent="0.25">
      <c r="A56" s="166" t="s">
        <v>341</v>
      </c>
      <c r="B56" s="167" t="s">
        <v>342</v>
      </c>
      <c r="C56" s="22">
        <v>4</v>
      </c>
      <c r="D56" s="22">
        <v>4</v>
      </c>
      <c r="E56" s="77">
        <v>5</v>
      </c>
      <c r="F56" s="22">
        <v>4</v>
      </c>
      <c r="G56" s="22">
        <v>5</v>
      </c>
      <c r="H56" s="22"/>
      <c r="I56" s="22"/>
      <c r="J56" s="22">
        <v>7</v>
      </c>
      <c r="K56" s="22">
        <v>5</v>
      </c>
      <c r="L56" s="22">
        <v>7</v>
      </c>
      <c r="M56" s="22"/>
      <c r="N56" s="22">
        <v>12</v>
      </c>
      <c r="O56" s="78"/>
      <c r="P56" s="25">
        <f t="shared" si="1"/>
        <v>53</v>
      </c>
    </row>
    <row r="57" spans="1:16" s="12" customFormat="1" x14ac:dyDescent="0.25">
      <c r="A57" s="166" t="s">
        <v>343</v>
      </c>
      <c r="B57" s="167" t="s">
        <v>344</v>
      </c>
      <c r="C57" s="22">
        <v>4</v>
      </c>
      <c r="D57" s="22"/>
      <c r="E57" s="77">
        <v>4</v>
      </c>
      <c r="F57" s="22"/>
      <c r="G57" s="22">
        <v>4</v>
      </c>
      <c r="H57" s="22">
        <v>4</v>
      </c>
      <c r="I57" s="22">
        <v>5</v>
      </c>
      <c r="J57" s="22"/>
      <c r="K57" s="22">
        <v>6</v>
      </c>
      <c r="L57" s="22"/>
      <c r="M57" s="22">
        <v>7</v>
      </c>
      <c r="N57" s="22">
        <v>11</v>
      </c>
      <c r="O57" s="78"/>
      <c r="P57" s="25">
        <f t="shared" si="1"/>
        <v>45</v>
      </c>
    </row>
    <row r="58" spans="1:16" s="12" customFormat="1" x14ac:dyDescent="0.25">
      <c r="A58" s="166" t="s">
        <v>371</v>
      </c>
      <c r="B58" s="167" t="s">
        <v>372</v>
      </c>
      <c r="C58" s="22">
        <v>4</v>
      </c>
      <c r="D58" s="22">
        <v>4</v>
      </c>
      <c r="E58" s="77">
        <v>5</v>
      </c>
      <c r="F58" s="22"/>
      <c r="G58" s="22">
        <v>5</v>
      </c>
      <c r="H58" s="22"/>
      <c r="I58" s="22">
        <v>4</v>
      </c>
      <c r="J58" s="22">
        <v>7</v>
      </c>
      <c r="K58" s="22">
        <v>8</v>
      </c>
      <c r="L58" s="22">
        <v>8</v>
      </c>
      <c r="M58" s="22"/>
      <c r="N58" s="22">
        <v>13</v>
      </c>
      <c r="O58" s="78"/>
      <c r="P58" s="25">
        <f t="shared" si="1"/>
        <v>58</v>
      </c>
    </row>
    <row r="59" spans="1:16" s="12" customFormat="1" x14ac:dyDescent="0.25">
      <c r="A59" s="166" t="s">
        <v>373</v>
      </c>
      <c r="B59" s="167" t="s">
        <v>374</v>
      </c>
      <c r="C59" s="22">
        <v>4</v>
      </c>
      <c r="D59" s="22">
        <v>4</v>
      </c>
      <c r="E59" s="77">
        <v>5</v>
      </c>
      <c r="F59" s="22"/>
      <c r="G59" s="22">
        <v>3</v>
      </c>
      <c r="H59" s="22"/>
      <c r="I59" s="22">
        <v>4</v>
      </c>
      <c r="J59" s="22"/>
      <c r="K59" s="22"/>
      <c r="L59" s="22">
        <v>9</v>
      </c>
      <c r="M59" s="22">
        <v>10</v>
      </c>
      <c r="N59" s="22">
        <v>13</v>
      </c>
      <c r="O59" s="78"/>
      <c r="P59" s="25">
        <f t="shared" si="1"/>
        <v>52</v>
      </c>
    </row>
    <row r="60" spans="1:16" s="12" customFormat="1" x14ac:dyDescent="0.25">
      <c r="A60" s="166" t="s">
        <v>377</v>
      </c>
      <c r="B60" s="167" t="s">
        <v>378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78"/>
      <c r="P60" s="25">
        <f t="shared" si="1"/>
        <v>0</v>
      </c>
    </row>
    <row r="61" spans="1:16" s="12" customFormat="1" x14ac:dyDescent="0.25">
      <c r="A61" s="166" t="s">
        <v>387</v>
      </c>
      <c r="B61" s="167" t="s">
        <v>388</v>
      </c>
      <c r="C61" s="22">
        <v>4</v>
      </c>
      <c r="D61" s="22">
        <v>5</v>
      </c>
      <c r="E61" s="77">
        <v>5</v>
      </c>
      <c r="F61" s="22"/>
      <c r="G61" s="22">
        <v>5</v>
      </c>
      <c r="H61" s="22"/>
      <c r="I61" s="22">
        <v>5</v>
      </c>
      <c r="J61" s="22">
        <v>8</v>
      </c>
      <c r="K61" s="22"/>
      <c r="L61" s="22">
        <v>8</v>
      </c>
      <c r="M61" s="22">
        <v>9</v>
      </c>
      <c r="N61" s="22">
        <v>12</v>
      </c>
      <c r="O61" s="78"/>
      <c r="P61" s="25">
        <f t="shared" si="1"/>
        <v>61</v>
      </c>
    </row>
    <row r="62" spans="1:16" s="12" customFormat="1" x14ac:dyDescent="0.25">
      <c r="A62" s="166" t="s">
        <v>399</v>
      </c>
      <c r="B62" s="167" t="s">
        <v>400</v>
      </c>
      <c r="C62" s="22">
        <v>3</v>
      </c>
      <c r="D62" s="22">
        <v>5</v>
      </c>
      <c r="E62" s="77">
        <v>5</v>
      </c>
      <c r="F62" s="22">
        <v>5</v>
      </c>
      <c r="G62" s="22">
        <v>5</v>
      </c>
      <c r="H62" s="22"/>
      <c r="I62" s="22"/>
      <c r="J62" s="22"/>
      <c r="K62" s="22">
        <v>9</v>
      </c>
      <c r="L62" s="22">
        <v>8</v>
      </c>
      <c r="M62" s="22">
        <v>8</v>
      </c>
      <c r="N62" s="22">
        <v>12</v>
      </c>
      <c r="O62" s="78"/>
      <c r="P62" s="25">
        <f t="shared" si="1"/>
        <v>60</v>
      </c>
    </row>
    <row r="63" spans="1:16" s="12" customFormat="1" x14ac:dyDescent="0.25">
      <c r="A63" s="166" t="s">
        <v>403</v>
      </c>
      <c r="B63" s="167" t="s">
        <v>404</v>
      </c>
      <c r="C63" s="22">
        <v>4</v>
      </c>
      <c r="D63" s="22">
        <v>5</v>
      </c>
      <c r="E63" s="77"/>
      <c r="F63" s="22"/>
      <c r="G63" s="22">
        <v>4</v>
      </c>
      <c r="H63" s="22">
        <v>4</v>
      </c>
      <c r="I63" s="22">
        <v>4</v>
      </c>
      <c r="J63" s="22">
        <v>5</v>
      </c>
      <c r="K63" s="22"/>
      <c r="L63" s="22">
        <v>7</v>
      </c>
      <c r="M63" s="22"/>
      <c r="N63" s="22">
        <v>9</v>
      </c>
      <c r="O63" s="78"/>
      <c r="P63" s="25">
        <f t="shared" si="1"/>
        <v>42</v>
      </c>
    </row>
    <row r="64" spans="1:16" s="12" customFormat="1" x14ac:dyDescent="0.25">
      <c r="A64" s="166" t="s">
        <v>409</v>
      </c>
      <c r="B64" s="167" t="s">
        <v>410</v>
      </c>
      <c r="C64" s="77">
        <v>3</v>
      </c>
      <c r="D64" s="22">
        <v>5</v>
      </c>
      <c r="E64" s="22">
        <v>4</v>
      </c>
      <c r="F64" s="22"/>
      <c r="G64" s="22">
        <v>4</v>
      </c>
      <c r="H64" s="22">
        <v>3</v>
      </c>
      <c r="I64" s="22"/>
      <c r="J64" s="22">
        <v>6</v>
      </c>
      <c r="K64" s="22"/>
      <c r="L64" s="22"/>
      <c r="M64" s="22">
        <v>8</v>
      </c>
      <c r="N64" s="22">
        <v>13</v>
      </c>
      <c r="O64" s="78"/>
      <c r="P64" s="25">
        <f t="shared" si="1"/>
        <v>46</v>
      </c>
    </row>
    <row r="65" spans="1:16" s="12" customFormat="1" x14ac:dyDescent="0.25">
      <c r="A65" s="166" t="s">
        <v>415</v>
      </c>
      <c r="B65" s="167" t="s">
        <v>416</v>
      </c>
      <c r="C65" s="22">
        <v>5</v>
      </c>
      <c r="D65" s="22">
        <v>3</v>
      </c>
      <c r="E65" s="22">
        <v>2</v>
      </c>
      <c r="F65" s="22">
        <v>1</v>
      </c>
      <c r="G65" s="22">
        <v>5</v>
      </c>
      <c r="H65" s="22">
        <v>3</v>
      </c>
      <c r="I65" s="22"/>
      <c r="J65" s="22">
        <v>7</v>
      </c>
      <c r="K65" s="22">
        <v>5</v>
      </c>
      <c r="L65" s="22">
        <v>7</v>
      </c>
      <c r="M65" s="22"/>
      <c r="N65" s="22">
        <v>12</v>
      </c>
      <c r="O65" s="78"/>
      <c r="P65" s="25">
        <f t="shared" si="1"/>
        <v>50</v>
      </c>
    </row>
    <row r="66" spans="1:16" s="12" customFormat="1" x14ac:dyDescent="0.25">
      <c r="A66" s="166" t="s">
        <v>419</v>
      </c>
      <c r="B66" s="167" t="s">
        <v>420</v>
      </c>
      <c r="C66" s="77">
        <v>4</v>
      </c>
      <c r="D66" s="22"/>
      <c r="E66" s="22"/>
      <c r="F66" s="22"/>
      <c r="G66" s="22">
        <v>1</v>
      </c>
      <c r="H66" s="22"/>
      <c r="I66" s="22"/>
      <c r="J66" s="22"/>
      <c r="K66" s="22">
        <v>6</v>
      </c>
      <c r="L66" s="22"/>
      <c r="M66" s="22">
        <v>7</v>
      </c>
      <c r="N66" s="22">
        <v>11</v>
      </c>
      <c r="O66" s="78"/>
      <c r="P66" s="25">
        <f t="shared" si="1"/>
        <v>29</v>
      </c>
    </row>
    <row r="67" spans="1:16" s="12" customFormat="1" x14ac:dyDescent="0.25">
      <c r="A67" s="166" t="s">
        <v>421</v>
      </c>
      <c r="B67" s="167" t="s">
        <v>422</v>
      </c>
      <c r="C67" s="22">
        <v>5</v>
      </c>
      <c r="D67" s="22">
        <v>5</v>
      </c>
      <c r="E67" s="22"/>
      <c r="F67" s="22">
        <v>4</v>
      </c>
      <c r="G67" s="22">
        <v>4</v>
      </c>
      <c r="H67" s="22">
        <v>2</v>
      </c>
      <c r="I67" s="22"/>
      <c r="J67" s="22">
        <v>7</v>
      </c>
      <c r="K67" s="22">
        <v>8</v>
      </c>
      <c r="L67" s="22">
        <v>8</v>
      </c>
      <c r="M67" s="22"/>
      <c r="N67" s="22">
        <v>13</v>
      </c>
      <c r="O67" s="78"/>
      <c r="P67" s="25">
        <f t="shared" si="1"/>
        <v>56</v>
      </c>
    </row>
    <row r="68" spans="1:16" s="12" customFormat="1" x14ac:dyDescent="0.25">
      <c r="A68" s="166" t="s">
        <v>427</v>
      </c>
      <c r="B68" s="167" t="s">
        <v>428</v>
      </c>
      <c r="C68" s="77">
        <v>5</v>
      </c>
      <c r="D68" s="22"/>
      <c r="E68" s="22">
        <v>3</v>
      </c>
      <c r="F68" s="22">
        <v>4</v>
      </c>
      <c r="G68" s="22">
        <v>4</v>
      </c>
      <c r="H68" s="22"/>
      <c r="I68" s="22"/>
      <c r="J68" s="22"/>
      <c r="K68" s="22"/>
      <c r="L68" s="22">
        <v>9</v>
      </c>
      <c r="M68" s="22">
        <v>10</v>
      </c>
      <c r="N68" s="22">
        <v>13</v>
      </c>
      <c r="O68" s="78"/>
      <c r="P68" s="25">
        <f t="shared" si="1"/>
        <v>48</v>
      </c>
    </row>
    <row r="69" spans="1:16" s="12" customFormat="1" ht="15.75" x14ac:dyDescent="0.25">
      <c r="A69" s="188" t="s">
        <v>47</v>
      </c>
      <c r="B69" s="189"/>
      <c r="C69" s="85">
        <f t="shared" ref="C69:N69" si="2">COUNTA(C15:C68)</f>
        <v>51</v>
      </c>
      <c r="D69" s="50">
        <f t="shared" si="2"/>
        <v>32</v>
      </c>
      <c r="E69" s="50">
        <f t="shared" si="2"/>
        <v>38</v>
      </c>
      <c r="F69" s="50">
        <f t="shared" si="2"/>
        <v>29</v>
      </c>
      <c r="G69" s="50">
        <f t="shared" si="2"/>
        <v>49</v>
      </c>
      <c r="H69" s="50">
        <f t="shared" si="2"/>
        <v>25</v>
      </c>
      <c r="I69" s="50">
        <f t="shared" si="2"/>
        <v>15</v>
      </c>
      <c r="J69" s="50">
        <f t="shared" si="2"/>
        <v>33</v>
      </c>
      <c r="K69" s="50">
        <f t="shared" si="2"/>
        <v>34</v>
      </c>
      <c r="L69" s="50">
        <f t="shared" si="2"/>
        <v>43</v>
      </c>
      <c r="M69" s="50">
        <f t="shared" si="2"/>
        <v>29</v>
      </c>
      <c r="N69" s="50">
        <f t="shared" si="2"/>
        <v>52</v>
      </c>
      <c r="O69" s="26">
        <f>COUNT(O15:O68)</f>
        <v>0</v>
      </c>
      <c r="P69" s="58"/>
    </row>
    <row r="70" spans="1:16" s="12" customFormat="1" ht="15.75" x14ac:dyDescent="0.25">
      <c r="A70" s="180" t="s">
        <v>4</v>
      </c>
      <c r="B70" s="181"/>
      <c r="C70" s="55">
        <f t="shared" ref="C70:O70" si="3">COUNTIF(C15:C68,"&gt;"&amp;C14)</f>
        <v>42</v>
      </c>
      <c r="D70" s="48">
        <f t="shared" si="3"/>
        <v>26</v>
      </c>
      <c r="E70" s="48">
        <f t="shared" si="3"/>
        <v>24</v>
      </c>
      <c r="F70" s="48">
        <f t="shared" si="3"/>
        <v>22</v>
      </c>
      <c r="G70" s="48">
        <f t="shared" si="3"/>
        <v>40</v>
      </c>
      <c r="H70" s="48">
        <f t="shared" si="3"/>
        <v>11</v>
      </c>
      <c r="I70" s="48">
        <f t="shared" si="3"/>
        <v>15</v>
      </c>
      <c r="J70" s="48">
        <f t="shared" si="3"/>
        <v>22</v>
      </c>
      <c r="K70" s="48">
        <f t="shared" si="3"/>
        <v>15</v>
      </c>
      <c r="L70" s="48">
        <f t="shared" si="3"/>
        <v>35</v>
      </c>
      <c r="M70" s="48">
        <f t="shared" si="3"/>
        <v>25</v>
      </c>
      <c r="N70" s="48">
        <f t="shared" si="3"/>
        <v>48</v>
      </c>
      <c r="O70" s="26">
        <f t="shared" si="3"/>
        <v>0</v>
      </c>
      <c r="P70" s="58"/>
    </row>
    <row r="71" spans="1:16" s="12" customFormat="1" ht="15.75" x14ac:dyDescent="0.25">
      <c r="A71" s="180" t="s">
        <v>52</v>
      </c>
      <c r="B71" s="181"/>
      <c r="C71" s="55">
        <f t="shared" ref="C71:N71" si="4">ROUND(C70*100/C69,0)</f>
        <v>82</v>
      </c>
      <c r="D71" s="55">
        <f t="shared" si="4"/>
        <v>81</v>
      </c>
      <c r="E71" s="48">
        <f t="shared" si="4"/>
        <v>63</v>
      </c>
      <c r="F71" s="48">
        <f t="shared" si="4"/>
        <v>76</v>
      </c>
      <c r="G71" s="48">
        <f t="shared" si="4"/>
        <v>82</v>
      </c>
      <c r="H71" s="48">
        <f t="shared" si="4"/>
        <v>44</v>
      </c>
      <c r="I71" s="48">
        <f t="shared" si="4"/>
        <v>100</v>
      </c>
      <c r="J71" s="48">
        <f t="shared" si="4"/>
        <v>67</v>
      </c>
      <c r="K71" s="48">
        <f t="shared" si="4"/>
        <v>44</v>
      </c>
      <c r="L71" s="48">
        <f t="shared" si="4"/>
        <v>81</v>
      </c>
      <c r="M71" s="48">
        <f t="shared" si="4"/>
        <v>86</v>
      </c>
      <c r="N71" s="48">
        <f t="shared" si="4"/>
        <v>92</v>
      </c>
      <c r="O71" s="26" t="e">
        <f>ROUND(O70*100/O69,0)</f>
        <v>#DIV/0!</v>
      </c>
      <c r="P71" s="58"/>
    </row>
    <row r="72" spans="1:16" s="12" customFormat="1" x14ac:dyDescent="0.25">
      <c r="A72" s="184" t="s">
        <v>14</v>
      </c>
      <c r="B72" s="185"/>
      <c r="C72" s="55" t="str">
        <f>IF(C71&gt;=80,"3",IF(C71&gt;=70,"2",IF(C71&gt;=60,"1","-")))</f>
        <v>3</v>
      </c>
      <c r="D72" s="48" t="str">
        <f t="shared" ref="D72:O72" si="5">IF(D71&gt;=80,"3",IF(D71&gt;=70,"2",IF(D71&gt;=60,"1","-")))</f>
        <v>3</v>
      </c>
      <c r="E72" s="48" t="str">
        <f t="shared" si="5"/>
        <v>1</v>
      </c>
      <c r="F72" s="48" t="str">
        <f t="shared" si="5"/>
        <v>2</v>
      </c>
      <c r="G72" s="48" t="str">
        <f t="shared" si="5"/>
        <v>3</v>
      </c>
      <c r="H72" s="48" t="str">
        <f t="shared" si="5"/>
        <v>-</v>
      </c>
      <c r="I72" s="48" t="str">
        <f t="shared" si="5"/>
        <v>3</v>
      </c>
      <c r="J72" s="48" t="str">
        <f t="shared" si="5"/>
        <v>1</v>
      </c>
      <c r="K72" s="48" t="str">
        <f t="shared" si="5"/>
        <v>-</v>
      </c>
      <c r="L72" s="48" t="str">
        <f t="shared" si="5"/>
        <v>3</v>
      </c>
      <c r="M72" s="48" t="str">
        <f t="shared" si="5"/>
        <v>3</v>
      </c>
      <c r="N72" s="48" t="str">
        <f t="shared" si="5"/>
        <v>3</v>
      </c>
      <c r="O72" s="26" t="e">
        <f t="shared" si="5"/>
        <v>#DIV/0!</v>
      </c>
      <c r="P72" s="58"/>
    </row>
    <row r="73" spans="1:16" s="12" customFormat="1" x14ac:dyDescent="0.25">
      <c r="B73" s="8"/>
      <c r="C73" s="21" t="s">
        <v>1</v>
      </c>
      <c r="D73" s="21" t="s">
        <v>2</v>
      </c>
      <c r="E73" s="21" t="s">
        <v>1</v>
      </c>
      <c r="F73" s="21" t="s">
        <v>0</v>
      </c>
      <c r="G73" s="21" t="s">
        <v>2</v>
      </c>
      <c r="H73" s="21" t="s">
        <v>58</v>
      </c>
      <c r="I73" s="21" t="s">
        <v>3</v>
      </c>
      <c r="J73" s="21" t="s">
        <v>1</v>
      </c>
      <c r="K73" s="21" t="s">
        <v>2</v>
      </c>
      <c r="L73" s="21" t="s">
        <v>0</v>
      </c>
      <c r="M73" s="21" t="s">
        <v>1</v>
      </c>
      <c r="N73" s="21" t="s">
        <v>58</v>
      </c>
      <c r="P73" s="9"/>
    </row>
    <row r="74" spans="1:16" s="12" customFormat="1" ht="18.75" x14ac:dyDescent="0.3">
      <c r="B74" s="8"/>
      <c r="C74" s="9"/>
      <c r="D74" s="9"/>
      <c r="E74" s="10"/>
      <c r="F74" s="58"/>
      <c r="G74" s="57"/>
      <c r="H74" s="59" t="s">
        <v>15</v>
      </c>
      <c r="I74" s="59"/>
      <c r="J74" s="13" t="s">
        <v>18</v>
      </c>
      <c r="K74" s="13"/>
      <c r="L74" s="14"/>
      <c r="M74" s="14"/>
      <c r="N74" s="15"/>
      <c r="P74" s="9"/>
    </row>
    <row r="75" spans="1:16" s="12" customFormat="1" ht="20.25" x14ac:dyDescent="0.3">
      <c r="B75" s="8"/>
      <c r="C75" s="16"/>
      <c r="D75" s="17"/>
      <c r="E75" s="11"/>
      <c r="F75" s="176" t="s">
        <v>16</v>
      </c>
      <c r="G75" s="177"/>
      <c r="H75" s="18" t="s">
        <v>35</v>
      </c>
      <c r="I75" s="18" t="s">
        <v>14</v>
      </c>
      <c r="J75" s="18" t="s">
        <v>35</v>
      </c>
      <c r="K75" s="18" t="s">
        <v>14</v>
      </c>
      <c r="L75" s="19"/>
      <c r="M75" s="19"/>
      <c r="N75" s="16"/>
      <c r="P75" s="9"/>
    </row>
    <row r="76" spans="1:16" s="12" customFormat="1" ht="20.25" x14ac:dyDescent="0.3">
      <c r="B76" s="8"/>
      <c r="C76" s="16"/>
      <c r="D76" s="16"/>
      <c r="E76" s="11"/>
      <c r="F76" s="176" t="s">
        <v>31</v>
      </c>
      <c r="G76" s="177"/>
      <c r="H76" s="21">
        <f>AVERAGE(F71,L71)</f>
        <v>78.5</v>
      </c>
      <c r="I76" s="48" t="str">
        <f>IF(H76&gt;=80,"3",IF(H76&gt;=70,"2",IF(H76&gt;=60,"1",IF(H76&gt;59,"-"))))</f>
        <v>2</v>
      </c>
      <c r="J76" s="48" t="e">
        <f>(H76*0.3)+($O$71*0.7)</f>
        <v>#DIV/0!</v>
      </c>
      <c r="K76" s="48" t="e">
        <f>IF(J76&gt;=80,"3",IF(J76&gt;=70,"2",IF(J76&gt;=60,"1",IF(J76&lt;59,"-"))))</f>
        <v>#DIV/0!</v>
      </c>
      <c r="L76" s="20"/>
      <c r="M76" s="20"/>
      <c r="N76" s="16"/>
      <c r="P76" s="9"/>
    </row>
    <row r="77" spans="1:16" s="12" customFormat="1" ht="20.25" x14ac:dyDescent="0.3">
      <c r="B77" s="8"/>
      <c r="C77" s="9"/>
      <c r="D77" s="9"/>
      <c r="E77" s="10"/>
      <c r="F77" s="176" t="s">
        <v>32</v>
      </c>
      <c r="G77" s="177"/>
      <c r="H77" s="21">
        <f>AVERAGE(C71,E71,J71,M71)</f>
        <v>74.5</v>
      </c>
      <c r="I77" s="48" t="str">
        <f>IF(H77&gt;=80,"3",IF(H77&gt;=70,"2",IF(H77&gt;=60,"1",IF(H77&gt;59,"-"))))</f>
        <v>2</v>
      </c>
      <c r="J77" s="48" t="e">
        <f t="shared" ref="J77:J80" si="6">(H77*0.3)+($O$71*0.7)</f>
        <v>#DIV/0!</v>
      </c>
      <c r="K77" s="48" t="e">
        <f>IF(J77&gt;=80,"3",IF(J77&gt;=70,"2",IF(J77&gt;=60,"1",IF(J77&lt;59,"-"))))</f>
        <v>#DIV/0!</v>
      </c>
      <c r="L77" s="20"/>
      <c r="M77" s="20"/>
      <c r="N77" s="16"/>
      <c r="P77" s="9"/>
    </row>
    <row r="78" spans="1:16" s="12" customFormat="1" ht="20.25" x14ac:dyDescent="0.3">
      <c r="B78" s="8"/>
      <c r="C78" s="9"/>
      <c r="D78" s="9"/>
      <c r="E78" s="10"/>
      <c r="F78" s="176" t="s">
        <v>33</v>
      </c>
      <c r="G78" s="177"/>
      <c r="H78" s="21">
        <f>AVERAGE(D71,G71,K71)</f>
        <v>69</v>
      </c>
      <c r="I78" s="48" t="str">
        <f t="shared" ref="I78:I80" si="7">IF(H78&gt;=80,"3",IF(H78&gt;=70,"2",IF(H78&gt;=60,"1",IF(H78&lt;59,"-"))))</f>
        <v>1</v>
      </c>
      <c r="J78" s="48" t="e">
        <f t="shared" si="6"/>
        <v>#DIV/0!</v>
      </c>
      <c r="K78" s="48" t="e">
        <f>IF(J78&gt;=80,"3",IF(J78&gt;=70,"2",IF(J78&gt;=60,"1",IF(J78&lt;59,"-"))))</f>
        <v>#DIV/0!</v>
      </c>
      <c r="L78" s="20"/>
      <c r="M78" s="20"/>
      <c r="N78" s="16"/>
      <c r="P78" s="9"/>
    </row>
    <row r="79" spans="1:16" s="12" customFormat="1" ht="20.25" x14ac:dyDescent="0.3">
      <c r="B79" s="8"/>
      <c r="C79" s="9"/>
      <c r="D79" s="9"/>
      <c r="E79" s="10"/>
      <c r="F79" s="176" t="s">
        <v>34</v>
      </c>
      <c r="G79" s="177"/>
      <c r="H79" s="21">
        <f>AVERAGE(I71)</f>
        <v>100</v>
      </c>
      <c r="I79" s="48" t="str">
        <f t="shared" si="7"/>
        <v>3</v>
      </c>
      <c r="J79" s="48" t="e">
        <f t="shared" si="6"/>
        <v>#DIV/0!</v>
      </c>
      <c r="K79" s="48" t="e">
        <f>IF(J79&gt;=80,"3",IF(J79&gt;=70,"2",IF(J79&gt;=60,"1",IF(J79&lt;59,"-"))))</f>
        <v>#DIV/0!</v>
      </c>
      <c r="L79" s="20"/>
      <c r="M79" s="20"/>
      <c r="N79" s="16"/>
      <c r="P79" s="9"/>
    </row>
    <row r="80" spans="1:16" s="12" customFormat="1" ht="20.25" x14ac:dyDescent="0.3">
      <c r="B80" s="8"/>
      <c r="C80" s="9"/>
      <c r="D80" s="9"/>
      <c r="E80" s="10"/>
      <c r="F80" s="176" t="s">
        <v>59</v>
      </c>
      <c r="G80" s="177"/>
      <c r="H80" s="21">
        <f>AVERAGE(H71,N71)</f>
        <v>68</v>
      </c>
      <c r="I80" s="48" t="str">
        <f t="shared" si="7"/>
        <v>1</v>
      </c>
      <c r="J80" s="48" t="e">
        <f t="shared" si="6"/>
        <v>#DIV/0!</v>
      </c>
      <c r="K80" s="48" t="e">
        <f>IF(J80&gt;=80,"3",IF(J80&gt;=70,"2",IF(J80&gt;=60,"1",IF(J80&lt;59,"-"))))</f>
        <v>#DIV/0!</v>
      </c>
      <c r="L80" s="20"/>
      <c r="M80" s="20"/>
      <c r="N80" s="16"/>
      <c r="P80" s="9"/>
    </row>
    <row r="81" spans="1:16" s="12" customFormat="1" x14ac:dyDescent="0.25"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P81" s="9"/>
    </row>
    <row r="82" spans="1:16" x14ac:dyDescent="0.25">
      <c r="A82" s="38"/>
    </row>
    <row r="83" spans="1:16" x14ac:dyDescent="0.25">
      <c r="A83" s="38"/>
    </row>
    <row r="84" spans="1:16" x14ac:dyDescent="0.25">
      <c r="A84" s="38"/>
    </row>
    <row r="85" spans="1:16" x14ac:dyDescent="0.25">
      <c r="A85" s="38"/>
    </row>
    <row r="86" spans="1:16" x14ac:dyDescent="0.25">
      <c r="A86" s="38"/>
    </row>
    <row r="87" spans="1:16" x14ac:dyDescent="0.25">
      <c r="A87" s="38"/>
    </row>
    <row r="88" spans="1:16" x14ac:dyDescent="0.25">
      <c r="A88" s="38"/>
    </row>
  </sheetData>
  <mergeCells count="26">
    <mergeCell ref="A69:B69"/>
    <mergeCell ref="A70:B70"/>
    <mergeCell ref="A71:B71"/>
    <mergeCell ref="A72:B72"/>
    <mergeCell ref="C5:H5"/>
    <mergeCell ref="C9:N9"/>
    <mergeCell ref="A6:B6"/>
    <mergeCell ref="C6:G6"/>
    <mergeCell ref="H6:L6"/>
    <mergeCell ref="M6:P6"/>
    <mergeCell ref="A12:B12"/>
    <mergeCell ref="A13:B13"/>
    <mergeCell ref="A1:P1"/>
    <mergeCell ref="A2:P2"/>
    <mergeCell ref="A3:P3"/>
    <mergeCell ref="A4:P4"/>
    <mergeCell ref="A5:B5"/>
    <mergeCell ref="I5:K5"/>
    <mergeCell ref="L5:M5"/>
    <mergeCell ref="N5:O5"/>
    <mergeCell ref="F80:G80"/>
    <mergeCell ref="F75:G75"/>
    <mergeCell ref="F76:G76"/>
    <mergeCell ref="F77:G77"/>
    <mergeCell ref="F78:G78"/>
    <mergeCell ref="F79:G7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3.1</vt:lpstr>
      <vt:lpstr>3.1- Attainment</vt:lpstr>
      <vt:lpstr>3.2.1</vt:lpstr>
      <vt:lpstr>3.2.1 - Attainment</vt:lpstr>
      <vt:lpstr>3.2.2</vt:lpstr>
      <vt:lpstr>3.2.2 - Attainment</vt:lpstr>
      <vt:lpstr>3.2.3</vt:lpstr>
      <vt:lpstr>3.2.3 - Attainment</vt:lpstr>
      <vt:lpstr>3.3.1</vt:lpstr>
      <vt:lpstr>3.3.1 - Attainment</vt:lpstr>
      <vt:lpstr>3.3.2</vt:lpstr>
      <vt:lpstr>3.3.2 - Attainment</vt:lpstr>
      <vt:lpstr>3.3.3</vt:lpstr>
      <vt:lpstr>3.3.3 - Attainemnt</vt:lpstr>
      <vt:lpstr>3.4.1</vt:lpstr>
      <vt:lpstr>3.4.1 - Attainment</vt:lpstr>
      <vt:lpstr>3.4.2</vt:lpstr>
      <vt:lpstr>3.4.2 - Attainment</vt:lpstr>
      <vt:lpstr>3.4.3</vt:lpstr>
      <vt:lpstr>3.4.3 - Attainment</vt:lpstr>
      <vt:lpstr>3.8</vt:lpstr>
      <vt:lpstr>3.8- Attainment</vt:lpstr>
      <vt:lpstr>3.7.2</vt:lpstr>
      <vt:lpstr>3.7.2-Attainment</vt:lpstr>
      <vt:lpstr>3.7.3</vt:lpstr>
      <vt:lpstr>3.7.3- Attainment</vt:lpstr>
      <vt:lpstr>Final Attainment Level</vt:lpstr>
      <vt:lpstr>CO Attainment for all Subjects</vt:lpstr>
      <vt:lpstr>'CO Attainment for all Subjects'!Print_Titles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prabhakaran.anjali@gmail.com</dc:creator>
  <cp:lastModifiedBy>RVIM</cp:lastModifiedBy>
  <cp:lastPrinted>2021-03-14T04:57:01Z</cp:lastPrinted>
  <dcterms:created xsi:type="dcterms:W3CDTF">2017-09-09T14:50:20Z</dcterms:created>
  <dcterms:modified xsi:type="dcterms:W3CDTF">2022-02-22T10:20:02Z</dcterms:modified>
</cp:coreProperties>
</file>