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CO-PO\2019-21\"/>
    </mc:Choice>
  </mc:AlternateContent>
  <bookViews>
    <workbookView xWindow="-120" yWindow="-120" windowWidth="15600" windowHeight="11160" firstSheet="20" activeTab="20"/>
  </bookViews>
  <sheets>
    <sheet name="4.1" sheetId="9" r:id="rId1"/>
    <sheet name="4.1- Attainment" sheetId="10" r:id="rId2"/>
    <sheet name="4.2.2" sheetId="26" r:id="rId3"/>
    <sheet name="4.2.2 - Attainment" sheetId="27" r:id="rId4"/>
    <sheet name="4.2.3" sheetId="28" r:id="rId5"/>
    <sheet name="4.2.3 - Attainment" sheetId="29" r:id="rId6"/>
    <sheet name="4.3.1" sheetId="30" r:id="rId7"/>
    <sheet name="4.3.1- Attainment" sheetId="31" r:id="rId8"/>
    <sheet name="4.3.2" sheetId="32" r:id="rId9"/>
    <sheet name="4.3.2 - Attainment" sheetId="33" r:id="rId10"/>
    <sheet name="4.3.3" sheetId="34" r:id="rId11"/>
    <sheet name="4.3.3 - Attainment" sheetId="35" r:id="rId12"/>
    <sheet name="4.4.1" sheetId="36" r:id="rId13"/>
    <sheet name="4.4.1- Attainemnt" sheetId="37" r:id="rId14"/>
    <sheet name="4.4.2" sheetId="38" r:id="rId15"/>
    <sheet name="4.4.2 - Attainment" sheetId="39" r:id="rId16"/>
    <sheet name="4.4.3" sheetId="40" r:id="rId17"/>
    <sheet name="4.4.3- Attainment" sheetId="41" r:id="rId18"/>
    <sheet name="4.7.1" sheetId="42" r:id="rId19"/>
    <sheet name="4.7.1 - Attainment" sheetId="43" r:id="rId20"/>
    <sheet name="4.7.2" sheetId="47" r:id="rId21"/>
    <sheet name="4.7.2-Attainment" sheetId="48" r:id="rId22"/>
    <sheet name="4.7.3" sheetId="49" r:id="rId23"/>
    <sheet name="4.7.3- Attainment" sheetId="50" r:id="rId24"/>
    <sheet name="Final Attainment Level" sheetId="22" r:id="rId25"/>
    <sheet name="CO Attainment for all Subjects" sheetId="23" r:id="rId26"/>
  </sheets>
  <definedNames>
    <definedName name="_xlnm._FilterDatabase" localSheetId="6" hidden="1">'4.3.1'!$C$14:$N$127</definedName>
    <definedName name="_xlnm.Print_Titles" localSheetId="25">'CO Attainment for all Subjects'!$1:$5</definedName>
  </definedNames>
  <calcPr calcId="162913"/>
</workbook>
</file>

<file path=xl/calcChain.xml><?xml version="1.0" encoding="utf-8"?>
<calcChain xmlns="http://schemas.openxmlformats.org/spreadsheetml/2006/main">
  <c r="A1" i="43" l="1"/>
  <c r="A1" i="48"/>
  <c r="A1" i="50"/>
  <c r="D14" i="47" l="1"/>
  <c r="D88" i="47"/>
  <c r="D89" i="47"/>
  <c r="D90" i="47" s="1"/>
  <c r="D91" i="47" s="1"/>
  <c r="N89" i="42" l="1"/>
  <c r="N90" i="42" s="1"/>
  <c r="N91" i="42" s="1"/>
  <c r="J89" i="42"/>
  <c r="F89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P87" i="42"/>
  <c r="P86" i="42"/>
  <c r="P85" i="42"/>
  <c r="P84" i="42"/>
  <c r="P83" i="42"/>
  <c r="P82" i="42"/>
  <c r="P81" i="42"/>
  <c r="P80" i="42"/>
  <c r="P79" i="42"/>
  <c r="P78" i="42"/>
  <c r="P77" i="42"/>
  <c r="P76" i="42"/>
  <c r="P75" i="42"/>
  <c r="P74" i="42"/>
  <c r="P73" i="42"/>
  <c r="P72" i="42"/>
  <c r="P71" i="42"/>
  <c r="P70" i="42"/>
  <c r="P69" i="42"/>
  <c r="P68" i="42"/>
  <c r="P67" i="42"/>
  <c r="P66" i="42"/>
  <c r="P65" i="42"/>
  <c r="P64" i="42"/>
  <c r="P63" i="42"/>
  <c r="P62" i="42"/>
  <c r="P61" i="42"/>
  <c r="P60" i="42"/>
  <c r="P59" i="42"/>
  <c r="P58" i="42"/>
  <c r="P56" i="42"/>
  <c r="P55" i="42"/>
  <c r="P54" i="42"/>
  <c r="P53" i="42"/>
  <c r="P52" i="42"/>
  <c r="P51" i="42"/>
  <c r="P50" i="42"/>
  <c r="P49" i="42"/>
  <c r="P48" i="42"/>
  <c r="P47" i="42"/>
  <c r="P46" i="42"/>
  <c r="P45" i="42"/>
  <c r="P44" i="42"/>
  <c r="P43" i="42"/>
  <c r="P42" i="42"/>
  <c r="P41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O14" i="42"/>
  <c r="O89" i="42" s="1"/>
  <c r="O90" i="42" s="1"/>
  <c r="O91" i="42" s="1"/>
  <c r="N14" i="42"/>
  <c r="M14" i="42"/>
  <c r="M89" i="42" s="1"/>
  <c r="L14" i="42"/>
  <c r="L89" i="42" s="1"/>
  <c r="L90" i="42" s="1"/>
  <c r="L91" i="42" s="1"/>
  <c r="K14" i="42"/>
  <c r="K89" i="42" s="1"/>
  <c r="K90" i="42" s="1"/>
  <c r="K91" i="42" s="1"/>
  <c r="J14" i="42"/>
  <c r="I14" i="42"/>
  <c r="I89" i="42" s="1"/>
  <c r="I90" i="42" s="1"/>
  <c r="I91" i="42" s="1"/>
  <c r="H14" i="42"/>
  <c r="H89" i="42" s="1"/>
  <c r="H90" i="42" s="1"/>
  <c r="G14" i="42"/>
  <c r="G89" i="42" s="1"/>
  <c r="G90" i="42" s="1"/>
  <c r="G91" i="42" s="1"/>
  <c r="F14" i="42"/>
  <c r="E14" i="42"/>
  <c r="E89" i="42" s="1"/>
  <c r="E90" i="42" s="1"/>
  <c r="E91" i="42" s="1"/>
  <c r="D14" i="42"/>
  <c r="D89" i="42" s="1"/>
  <c r="D90" i="42" s="1"/>
  <c r="C14" i="42"/>
  <c r="C89" i="42" s="1"/>
  <c r="C90" i="42" s="1"/>
  <c r="M90" i="42" l="1"/>
  <c r="F90" i="42"/>
  <c r="J90" i="42"/>
  <c r="J91" i="42" s="1"/>
  <c r="C91" i="42"/>
  <c r="H99" i="42"/>
  <c r="H95" i="42"/>
  <c r="M91" i="42"/>
  <c r="F91" i="42"/>
  <c r="H97" i="42"/>
  <c r="H96" i="42"/>
  <c r="D91" i="42"/>
  <c r="H98" i="42"/>
  <c r="H91" i="42"/>
  <c r="J96" i="42" l="1"/>
  <c r="K96" i="42" s="1"/>
  <c r="I96" i="42"/>
  <c r="J95" i="42"/>
  <c r="K95" i="42" s="1"/>
  <c r="I95" i="42"/>
  <c r="J97" i="42"/>
  <c r="K97" i="42" s="1"/>
  <c r="I97" i="42"/>
  <c r="J99" i="42"/>
  <c r="K99" i="42" s="1"/>
  <c r="I99" i="42"/>
  <c r="J98" i="42"/>
  <c r="K98" i="42" s="1"/>
  <c r="I98" i="42"/>
  <c r="A1" i="37" l="1"/>
  <c r="A1" i="39"/>
  <c r="A1" i="41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77" i="40"/>
  <c r="P78" i="40"/>
  <c r="P79" i="40"/>
  <c r="P80" i="40"/>
  <c r="P81" i="40"/>
  <c r="P82" i="40"/>
  <c r="P83" i="40"/>
  <c r="P84" i="40"/>
  <c r="P85" i="40"/>
  <c r="P86" i="40"/>
  <c r="P87" i="40"/>
  <c r="P88" i="40"/>
  <c r="P89" i="40"/>
  <c r="P90" i="40"/>
  <c r="P91" i="40"/>
  <c r="P15" i="40"/>
  <c r="P16" i="36" l="1"/>
  <c r="P17" i="36"/>
  <c r="P18" i="36"/>
  <c r="P19" i="36"/>
  <c r="P20" i="36"/>
  <c r="P21" i="36"/>
  <c r="P22" i="36"/>
  <c r="P23" i="36"/>
  <c r="P24" i="36"/>
  <c r="P25" i="36"/>
  <c r="P26" i="36"/>
  <c r="P27" i="36"/>
  <c r="P28" i="36"/>
  <c r="P29" i="36"/>
  <c r="P30" i="36"/>
  <c r="P31" i="36"/>
  <c r="P32" i="36"/>
  <c r="P33" i="36"/>
  <c r="P34" i="36"/>
  <c r="P35" i="36"/>
  <c r="P36" i="36"/>
  <c r="P37" i="36"/>
  <c r="P38" i="36"/>
  <c r="P39" i="36"/>
  <c r="P40" i="36"/>
  <c r="P41" i="36"/>
  <c r="P42" i="36"/>
  <c r="P43" i="36"/>
  <c r="P44" i="36"/>
  <c r="P45" i="36"/>
  <c r="P46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P72" i="36"/>
  <c r="P73" i="36"/>
  <c r="P74" i="36"/>
  <c r="P75" i="36"/>
  <c r="P76" i="36"/>
  <c r="P77" i="36"/>
  <c r="P78" i="36"/>
  <c r="P79" i="36"/>
  <c r="P80" i="36"/>
  <c r="P81" i="36"/>
  <c r="P82" i="36"/>
  <c r="P83" i="36"/>
  <c r="P84" i="36"/>
  <c r="P85" i="36"/>
  <c r="P86" i="36"/>
  <c r="P87" i="36"/>
  <c r="P88" i="36"/>
  <c r="P89" i="36"/>
  <c r="P90" i="36"/>
  <c r="P91" i="36"/>
  <c r="P15" i="36"/>
  <c r="P113" i="34" l="1"/>
  <c r="P114" i="34"/>
  <c r="P16" i="34"/>
  <c r="P17" i="34"/>
  <c r="P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78" i="34"/>
  <c r="P79" i="34"/>
  <c r="P80" i="34"/>
  <c r="P81" i="34"/>
  <c r="P82" i="34"/>
  <c r="P83" i="34"/>
  <c r="P84" i="34"/>
  <c r="P85" i="34"/>
  <c r="P86" i="34"/>
  <c r="P87" i="34"/>
  <c r="P88" i="34"/>
  <c r="P89" i="34"/>
  <c r="P90" i="34"/>
  <c r="P91" i="34"/>
  <c r="P92" i="34"/>
  <c r="P93" i="34"/>
  <c r="P94" i="34"/>
  <c r="P95" i="34"/>
  <c r="P96" i="34"/>
  <c r="P97" i="34"/>
  <c r="P98" i="34"/>
  <c r="P99" i="34"/>
  <c r="P100" i="34"/>
  <c r="P101" i="34"/>
  <c r="P102" i="34"/>
  <c r="P103" i="34"/>
  <c r="P104" i="34"/>
  <c r="P105" i="34"/>
  <c r="P106" i="34"/>
  <c r="P107" i="34"/>
  <c r="P108" i="34"/>
  <c r="P109" i="34"/>
  <c r="P110" i="34"/>
  <c r="P111" i="34"/>
  <c r="P112" i="34"/>
  <c r="P15" i="34"/>
  <c r="A1" i="33" l="1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54" i="32"/>
  <c r="P55" i="32"/>
  <c r="P56" i="32"/>
  <c r="P57" i="32"/>
  <c r="P58" i="32"/>
  <c r="P59" i="32"/>
  <c r="P60" i="32"/>
  <c r="P15" i="32"/>
  <c r="A1" i="31" l="1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P70" i="30"/>
  <c r="P71" i="30"/>
  <c r="P72" i="30"/>
  <c r="P73" i="30"/>
  <c r="P74" i="30"/>
  <c r="P75" i="30"/>
  <c r="P76" i="30"/>
  <c r="P77" i="30"/>
  <c r="P78" i="30"/>
  <c r="P79" i="30"/>
  <c r="P80" i="30"/>
  <c r="P81" i="30"/>
  <c r="P82" i="30"/>
  <c r="P83" i="30"/>
  <c r="P84" i="30"/>
  <c r="P85" i="30"/>
  <c r="P86" i="30"/>
  <c r="P87" i="30"/>
  <c r="P88" i="30"/>
  <c r="P89" i="30"/>
  <c r="P90" i="30"/>
  <c r="P91" i="30"/>
  <c r="P92" i="30"/>
  <c r="P93" i="30"/>
  <c r="P94" i="30"/>
  <c r="P95" i="30"/>
  <c r="P96" i="30"/>
  <c r="P97" i="30"/>
  <c r="P98" i="30"/>
  <c r="P99" i="30"/>
  <c r="P100" i="30"/>
  <c r="P101" i="30"/>
  <c r="P102" i="30"/>
  <c r="P103" i="30"/>
  <c r="P104" i="30"/>
  <c r="P105" i="30"/>
  <c r="P106" i="30"/>
  <c r="P107" i="30"/>
  <c r="P108" i="30"/>
  <c r="P109" i="30"/>
  <c r="P110" i="30"/>
  <c r="P111" i="30"/>
  <c r="P112" i="30"/>
  <c r="P113" i="30"/>
  <c r="P114" i="30"/>
  <c r="P15" i="30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08" i="28"/>
  <c r="P109" i="28"/>
  <c r="P110" i="28"/>
  <c r="P111" i="28"/>
  <c r="P112" i="28"/>
  <c r="P113" i="28"/>
  <c r="P114" i="28"/>
  <c r="P115" i="28"/>
  <c r="P116" i="28"/>
  <c r="P117" i="28"/>
  <c r="P118" i="28"/>
  <c r="P15" i="28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68" i="26"/>
  <c r="P69" i="26"/>
  <c r="P70" i="26"/>
  <c r="P71" i="26"/>
  <c r="P72" i="26"/>
  <c r="P73" i="26"/>
  <c r="P74" i="26"/>
  <c r="P75" i="26"/>
  <c r="P76" i="26"/>
  <c r="P77" i="26"/>
  <c r="P78" i="26"/>
  <c r="P79" i="26"/>
  <c r="P80" i="26"/>
  <c r="P81" i="26"/>
  <c r="P82" i="26"/>
  <c r="P83" i="26"/>
  <c r="P84" i="26"/>
  <c r="P85" i="26"/>
  <c r="P86" i="26"/>
  <c r="P87" i="26"/>
  <c r="P88" i="26"/>
  <c r="P89" i="26"/>
  <c r="P90" i="26"/>
  <c r="P91" i="26"/>
  <c r="P92" i="26"/>
  <c r="P93" i="26"/>
  <c r="P94" i="26"/>
  <c r="P95" i="26"/>
  <c r="P96" i="26"/>
  <c r="P97" i="26"/>
  <c r="P98" i="26"/>
  <c r="P99" i="26"/>
  <c r="P100" i="26"/>
  <c r="P101" i="26"/>
  <c r="P102" i="26"/>
  <c r="P103" i="26"/>
  <c r="P104" i="26"/>
  <c r="P105" i="26"/>
  <c r="P106" i="26"/>
  <c r="P107" i="26"/>
  <c r="P108" i="26"/>
  <c r="P109" i="26"/>
  <c r="P110" i="26"/>
  <c r="P111" i="26"/>
  <c r="P112" i="26"/>
  <c r="P113" i="26"/>
  <c r="P114" i="26"/>
  <c r="P115" i="26"/>
  <c r="P116" i="26"/>
  <c r="P117" i="26"/>
  <c r="P118" i="26"/>
  <c r="P15" i="26"/>
  <c r="A1" i="27" l="1"/>
  <c r="A1" i="2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5" i="9"/>
  <c r="A94" i="23" l="1"/>
  <c r="B95" i="23"/>
  <c r="C95" i="23"/>
  <c r="D95" i="23"/>
  <c r="E95" i="23"/>
  <c r="F95" i="23"/>
  <c r="B96" i="23"/>
  <c r="B97" i="23"/>
  <c r="B98" i="23"/>
  <c r="B99" i="23"/>
  <c r="B100" i="23"/>
  <c r="C94" i="23"/>
  <c r="D94" i="23"/>
  <c r="E94" i="23"/>
  <c r="A86" i="23"/>
  <c r="B87" i="23"/>
  <c r="C87" i="23"/>
  <c r="D87" i="23"/>
  <c r="E87" i="23"/>
  <c r="F87" i="23"/>
  <c r="B88" i="23"/>
  <c r="B89" i="23"/>
  <c r="B90" i="23"/>
  <c r="B91" i="23"/>
  <c r="B92" i="23"/>
  <c r="C86" i="23"/>
  <c r="E86" i="23"/>
  <c r="A30" i="23"/>
  <c r="A18" i="22"/>
  <c r="A17" i="22"/>
  <c r="D6" i="43"/>
  <c r="E6" i="43"/>
  <c r="D7" i="43"/>
  <c r="E7" i="43"/>
  <c r="D8" i="43"/>
  <c r="E8" i="43"/>
  <c r="D9" i="43"/>
  <c r="E9" i="43"/>
  <c r="E5" i="43"/>
  <c r="D5" i="43"/>
  <c r="O89" i="49" l="1"/>
  <c r="O90" i="49" s="1"/>
  <c r="O91" i="49" s="1"/>
  <c r="N89" i="49"/>
  <c r="K89" i="49"/>
  <c r="J89" i="49"/>
  <c r="G89" i="49"/>
  <c r="F89" i="49"/>
  <c r="F90" i="49" s="1"/>
  <c r="C89" i="49"/>
  <c r="O88" i="49"/>
  <c r="N88" i="49"/>
  <c r="M88" i="49"/>
  <c r="L88" i="49"/>
  <c r="K88" i="49"/>
  <c r="J88" i="49"/>
  <c r="I88" i="49"/>
  <c r="H88" i="49"/>
  <c r="G88" i="49"/>
  <c r="F88" i="49"/>
  <c r="E88" i="49"/>
  <c r="D88" i="49"/>
  <c r="C88" i="49"/>
  <c r="P87" i="49"/>
  <c r="P86" i="49"/>
  <c r="P85" i="49"/>
  <c r="P84" i="49"/>
  <c r="P83" i="49"/>
  <c r="P82" i="49"/>
  <c r="P81" i="49"/>
  <c r="P80" i="49"/>
  <c r="P79" i="49"/>
  <c r="P78" i="49"/>
  <c r="P77" i="49"/>
  <c r="P76" i="49"/>
  <c r="P75" i="49"/>
  <c r="P74" i="49"/>
  <c r="P73" i="49"/>
  <c r="P72" i="49"/>
  <c r="P71" i="49"/>
  <c r="P70" i="49"/>
  <c r="P69" i="49"/>
  <c r="P68" i="49"/>
  <c r="P67" i="49"/>
  <c r="P66" i="49"/>
  <c r="P65" i="49"/>
  <c r="P64" i="49"/>
  <c r="P63" i="49"/>
  <c r="P62" i="49"/>
  <c r="P61" i="49"/>
  <c r="P60" i="49"/>
  <c r="P59" i="49"/>
  <c r="P58" i="49"/>
  <c r="P57" i="49"/>
  <c r="P56" i="49"/>
  <c r="P55" i="49"/>
  <c r="P54" i="49"/>
  <c r="P53" i="49"/>
  <c r="P52" i="49"/>
  <c r="P51" i="49"/>
  <c r="P50" i="49"/>
  <c r="P49" i="49"/>
  <c r="P48" i="49"/>
  <c r="P47" i="49"/>
  <c r="P46" i="49"/>
  <c r="P45" i="49"/>
  <c r="P44" i="49"/>
  <c r="P43" i="49"/>
  <c r="P42" i="49"/>
  <c r="P41" i="49"/>
  <c r="P40" i="49"/>
  <c r="P39" i="49"/>
  <c r="P38" i="49"/>
  <c r="P37" i="49"/>
  <c r="P36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O14" i="49"/>
  <c r="N14" i="49"/>
  <c r="M14" i="49"/>
  <c r="M89" i="49" s="1"/>
  <c r="M90" i="49" s="1"/>
  <c r="L14" i="49"/>
  <c r="L89" i="49" s="1"/>
  <c r="K14" i="49"/>
  <c r="J14" i="49"/>
  <c r="I14" i="49"/>
  <c r="I89" i="49" s="1"/>
  <c r="I90" i="49" s="1"/>
  <c r="I91" i="49" s="1"/>
  <c r="H14" i="49"/>
  <c r="H89" i="49" s="1"/>
  <c r="G14" i="49"/>
  <c r="F14" i="49"/>
  <c r="E14" i="49"/>
  <c r="E89" i="49" s="1"/>
  <c r="E90" i="49" s="1"/>
  <c r="E91" i="49" s="1"/>
  <c r="D14" i="49"/>
  <c r="D89" i="49" s="1"/>
  <c r="C14" i="49"/>
  <c r="O88" i="47"/>
  <c r="N88" i="47"/>
  <c r="M88" i="47"/>
  <c r="L88" i="47"/>
  <c r="K88" i="47"/>
  <c r="J88" i="47"/>
  <c r="I88" i="47"/>
  <c r="H88" i="47"/>
  <c r="G88" i="47"/>
  <c r="F88" i="47"/>
  <c r="E88" i="47"/>
  <c r="C88" i="47"/>
  <c r="P87" i="47"/>
  <c r="P86" i="47"/>
  <c r="P85" i="47"/>
  <c r="P84" i="47"/>
  <c r="P83" i="47"/>
  <c r="P82" i="47"/>
  <c r="P81" i="47"/>
  <c r="P80" i="47"/>
  <c r="P79" i="47"/>
  <c r="P78" i="47"/>
  <c r="P77" i="47"/>
  <c r="P76" i="47"/>
  <c r="P75" i="47"/>
  <c r="P74" i="47"/>
  <c r="P73" i="47"/>
  <c r="P72" i="47"/>
  <c r="P71" i="47"/>
  <c r="P70" i="47"/>
  <c r="P69" i="47"/>
  <c r="P68" i="47"/>
  <c r="P67" i="47"/>
  <c r="P66" i="47"/>
  <c r="P65" i="47"/>
  <c r="P64" i="47"/>
  <c r="P63" i="47"/>
  <c r="P62" i="47"/>
  <c r="P61" i="47"/>
  <c r="P60" i="47"/>
  <c r="P59" i="47"/>
  <c r="P58" i="47"/>
  <c r="P56" i="47"/>
  <c r="P55" i="47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40" i="47"/>
  <c r="P39" i="47"/>
  <c r="P38" i="47"/>
  <c r="P37" i="47"/>
  <c r="P36" i="47"/>
  <c r="P35" i="47"/>
  <c r="P34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O14" i="47"/>
  <c r="O89" i="47" s="1"/>
  <c r="N14" i="47"/>
  <c r="N89" i="47" s="1"/>
  <c r="M14" i="47"/>
  <c r="M89" i="47" s="1"/>
  <c r="L14" i="47"/>
  <c r="L89" i="47" s="1"/>
  <c r="K14" i="47"/>
  <c r="K89" i="47" s="1"/>
  <c r="J14" i="47"/>
  <c r="J89" i="47" s="1"/>
  <c r="I14" i="47"/>
  <c r="I89" i="47" s="1"/>
  <c r="H14" i="47"/>
  <c r="H89" i="47" s="1"/>
  <c r="G14" i="47"/>
  <c r="G89" i="47" s="1"/>
  <c r="F14" i="47"/>
  <c r="F89" i="47" s="1"/>
  <c r="E14" i="47"/>
  <c r="E89" i="47" s="1"/>
  <c r="E90" i="47" s="1"/>
  <c r="E91" i="47" s="1"/>
  <c r="C14" i="47"/>
  <c r="C89" i="47" s="1"/>
  <c r="K90" i="47" l="1"/>
  <c r="K91" i="47" s="1"/>
  <c r="O90" i="47"/>
  <c r="O91" i="47" s="1"/>
  <c r="F90" i="47"/>
  <c r="J90" i="47"/>
  <c r="J91" i="47" s="1"/>
  <c r="N90" i="47"/>
  <c r="N91" i="47" s="1"/>
  <c r="C90" i="49"/>
  <c r="K90" i="49"/>
  <c r="K91" i="49" s="1"/>
  <c r="N90" i="49"/>
  <c r="N91" i="49" s="1"/>
  <c r="D90" i="49"/>
  <c r="D91" i="49" s="1"/>
  <c r="H90" i="49"/>
  <c r="L90" i="49"/>
  <c r="L91" i="49" s="1"/>
  <c r="G90" i="49"/>
  <c r="G91" i="49" s="1"/>
  <c r="J90" i="49"/>
  <c r="J91" i="49" s="1"/>
  <c r="H98" i="49"/>
  <c r="D8" i="50" s="1"/>
  <c r="C99" i="23" s="1"/>
  <c r="H91" i="49"/>
  <c r="H95" i="49"/>
  <c r="D5" i="50" s="1"/>
  <c r="C96" i="23" s="1"/>
  <c r="M91" i="49"/>
  <c r="C91" i="49"/>
  <c r="H97" i="49"/>
  <c r="D7" i="50" s="1"/>
  <c r="C98" i="23" s="1"/>
  <c r="F91" i="49"/>
  <c r="M90" i="47"/>
  <c r="H95" i="47" s="1"/>
  <c r="D5" i="48" s="1"/>
  <c r="C88" i="23" s="1"/>
  <c r="I90" i="47"/>
  <c r="I91" i="47" s="1"/>
  <c r="L90" i="47"/>
  <c r="L91" i="47" s="1"/>
  <c r="H90" i="47"/>
  <c r="H91" i="47" s="1"/>
  <c r="G90" i="47"/>
  <c r="G91" i="47" s="1"/>
  <c r="C90" i="47"/>
  <c r="C91" i="47" s="1"/>
  <c r="F91" i="47"/>
  <c r="M91" i="47"/>
  <c r="H98" i="47" l="1"/>
  <c r="D8" i="48" s="1"/>
  <c r="C91" i="23" s="1"/>
  <c r="H97" i="47"/>
  <c r="D7" i="48" s="1"/>
  <c r="C90" i="23" s="1"/>
  <c r="H96" i="49"/>
  <c r="D6" i="50" s="1"/>
  <c r="C97" i="23" s="1"/>
  <c r="H99" i="49"/>
  <c r="D9" i="50" s="1"/>
  <c r="C100" i="23" s="1"/>
  <c r="I98" i="49"/>
  <c r="E8" i="50" s="1"/>
  <c r="D99" i="23" s="1"/>
  <c r="J98" i="49"/>
  <c r="I97" i="49"/>
  <c r="E7" i="50" s="1"/>
  <c r="D98" i="23" s="1"/>
  <c r="J97" i="49"/>
  <c r="I95" i="49"/>
  <c r="E5" i="50" s="1"/>
  <c r="D96" i="23" s="1"/>
  <c r="J95" i="49"/>
  <c r="H96" i="47"/>
  <c r="D6" i="48" s="1"/>
  <c r="C89" i="23" s="1"/>
  <c r="H99" i="47"/>
  <c r="D9" i="48" s="1"/>
  <c r="C92" i="23" s="1"/>
  <c r="J95" i="47"/>
  <c r="I95" i="47"/>
  <c r="E5" i="48" s="1"/>
  <c r="D88" i="23" s="1"/>
  <c r="J96" i="47" l="1"/>
  <c r="K96" i="47" s="1"/>
  <c r="G6" i="48" s="1"/>
  <c r="F89" i="23" s="1"/>
  <c r="I98" i="47"/>
  <c r="E8" i="48" s="1"/>
  <c r="D91" i="23" s="1"/>
  <c r="J98" i="47"/>
  <c r="J97" i="47"/>
  <c r="F7" i="48" s="1"/>
  <c r="I97" i="47"/>
  <c r="E7" i="48" s="1"/>
  <c r="D90" i="23" s="1"/>
  <c r="I96" i="47"/>
  <c r="E6" i="48" s="1"/>
  <c r="D89" i="23" s="1"/>
  <c r="I96" i="49"/>
  <c r="E6" i="50" s="1"/>
  <c r="D97" i="23" s="1"/>
  <c r="I99" i="49"/>
  <c r="E9" i="50" s="1"/>
  <c r="D100" i="23" s="1"/>
  <c r="J96" i="49"/>
  <c r="K96" i="49" s="1"/>
  <c r="G6" i="50" s="1"/>
  <c r="F97" i="23" s="1"/>
  <c r="J99" i="49"/>
  <c r="K99" i="49"/>
  <c r="G9" i="50" s="1"/>
  <c r="F100" i="23" s="1"/>
  <c r="F9" i="50"/>
  <c r="K95" i="49"/>
  <c r="G5" i="50" s="1"/>
  <c r="F96" i="23" s="1"/>
  <c r="F5" i="50"/>
  <c r="K97" i="49"/>
  <c r="G7" i="50" s="1"/>
  <c r="F98" i="23" s="1"/>
  <c r="F7" i="50"/>
  <c r="K98" i="49"/>
  <c r="G8" i="50" s="1"/>
  <c r="F99" i="23" s="1"/>
  <c r="F8" i="50"/>
  <c r="I99" i="47"/>
  <c r="E9" i="48" s="1"/>
  <c r="D92" i="23" s="1"/>
  <c r="J99" i="47"/>
  <c r="F9" i="48" s="1"/>
  <c r="K97" i="47"/>
  <c r="G7" i="48" s="1"/>
  <c r="F90" i="23" s="1"/>
  <c r="K95" i="47"/>
  <c r="G5" i="48" s="1"/>
  <c r="F88" i="23" s="1"/>
  <c r="F5" i="48"/>
  <c r="F6" i="48"/>
  <c r="K98" i="47"/>
  <c r="G8" i="48" s="1"/>
  <c r="F91" i="23" s="1"/>
  <c r="F8" i="48"/>
  <c r="B26" i="50" l="1"/>
  <c r="E98" i="23"/>
  <c r="B28" i="50"/>
  <c r="M28" i="50" s="1"/>
  <c r="E100" i="23"/>
  <c r="B27" i="50"/>
  <c r="E99" i="23"/>
  <c r="B24" i="50"/>
  <c r="E24" i="50" s="1"/>
  <c r="E29" i="50" s="1"/>
  <c r="D18" i="22" s="1"/>
  <c r="E96" i="23"/>
  <c r="K99" i="47"/>
  <c r="G9" i="48" s="1"/>
  <c r="F92" i="23" s="1"/>
  <c r="B28" i="48"/>
  <c r="H28" i="48" s="1"/>
  <c r="E92" i="23"/>
  <c r="B25" i="48"/>
  <c r="L25" i="48" s="1"/>
  <c r="E89" i="23"/>
  <c r="B26" i="48"/>
  <c r="E90" i="23"/>
  <c r="B27" i="48"/>
  <c r="G27" i="48" s="1"/>
  <c r="E91" i="23"/>
  <c r="B24" i="48"/>
  <c r="E88" i="23"/>
  <c r="F6" i="50"/>
  <c r="L26" i="50"/>
  <c r="E26" i="50"/>
  <c r="J26" i="50"/>
  <c r="H26" i="50"/>
  <c r="K26" i="50"/>
  <c r="F26" i="50"/>
  <c r="M26" i="50"/>
  <c r="D26" i="50"/>
  <c r="G26" i="50"/>
  <c r="I26" i="50"/>
  <c r="C26" i="50"/>
  <c r="H27" i="50"/>
  <c r="C27" i="50"/>
  <c r="I27" i="50"/>
  <c r="D27" i="50"/>
  <c r="M27" i="50"/>
  <c r="E27" i="50"/>
  <c r="L27" i="50"/>
  <c r="F27" i="50"/>
  <c r="K27" i="50"/>
  <c r="J27" i="50"/>
  <c r="G27" i="50"/>
  <c r="D24" i="50"/>
  <c r="D29" i="50" s="1"/>
  <c r="C18" i="22" s="1"/>
  <c r="C24" i="50"/>
  <c r="C29" i="50" s="1"/>
  <c r="B18" i="22" s="1"/>
  <c r="J24" i="50"/>
  <c r="J29" i="50" s="1"/>
  <c r="I18" i="22" s="1"/>
  <c r="G24" i="50"/>
  <c r="G29" i="50" s="1"/>
  <c r="F18" i="22" s="1"/>
  <c r="F24" i="50"/>
  <c r="F29" i="50" s="1"/>
  <c r="E18" i="22" s="1"/>
  <c r="H24" i="50"/>
  <c r="H29" i="50" s="1"/>
  <c r="G18" i="22" s="1"/>
  <c r="C28" i="50"/>
  <c r="E28" i="50"/>
  <c r="G28" i="50"/>
  <c r="L28" i="50"/>
  <c r="H28" i="50"/>
  <c r="I28" i="50"/>
  <c r="H27" i="48"/>
  <c r="L27" i="48"/>
  <c r="H24" i="48"/>
  <c r="H29" i="48" s="1"/>
  <c r="G17" i="22" s="1"/>
  <c r="G24" i="48"/>
  <c r="G29" i="48" s="1"/>
  <c r="F17" i="22" s="1"/>
  <c r="M24" i="48"/>
  <c r="M29" i="48" s="1"/>
  <c r="L17" i="22" s="1"/>
  <c r="I24" i="48"/>
  <c r="I29" i="48" s="1"/>
  <c r="H17" i="22" s="1"/>
  <c r="J24" i="48"/>
  <c r="J29" i="48" s="1"/>
  <c r="I17" i="22" s="1"/>
  <c r="D24" i="48"/>
  <c r="D29" i="48" s="1"/>
  <c r="C17" i="22" s="1"/>
  <c r="C24" i="48"/>
  <c r="C29" i="48" s="1"/>
  <c r="B17" i="22" s="1"/>
  <c r="E24" i="48"/>
  <c r="E29" i="48" s="1"/>
  <c r="D17" i="22" s="1"/>
  <c r="L24" i="48"/>
  <c r="L29" i="48" s="1"/>
  <c r="K17" i="22" s="1"/>
  <c r="K24" i="48"/>
  <c r="K29" i="48" s="1"/>
  <c r="J17" i="22" s="1"/>
  <c r="F24" i="48"/>
  <c r="F29" i="48" s="1"/>
  <c r="E17" i="22" s="1"/>
  <c r="M28" i="48"/>
  <c r="J28" i="48"/>
  <c r="I28" i="48"/>
  <c r="L28" i="48"/>
  <c r="D28" i="48"/>
  <c r="C28" i="48"/>
  <c r="D26" i="48"/>
  <c r="C26" i="48"/>
  <c r="E26" i="48"/>
  <c r="L26" i="48"/>
  <c r="K26" i="48"/>
  <c r="F26" i="48"/>
  <c r="I26" i="48"/>
  <c r="J26" i="48"/>
  <c r="H26" i="48"/>
  <c r="G26" i="48"/>
  <c r="M26" i="48"/>
  <c r="M24" i="50" l="1"/>
  <c r="M29" i="50" s="1"/>
  <c r="L18" i="22" s="1"/>
  <c r="B25" i="50"/>
  <c r="E97" i="23"/>
  <c r="F28" i="50"/>
  <c r="J28" i="50"/>
  <c r="D28" i="50"/>
  <c r="K24" i="50"/>
  <c r="K29" i="50" s="1"/>
  <c r="J18" i="22" s="1"/>
  <c r="K28" i="50"/>
  <c r="I24" i="50"/>
  <c r="I29" i="50" s="1"/>
  <c r="H18" i="22" s="1"/>
  <c r="L24" i="50"/>
  <c r="L29" i="50" s="1"/>
  <c r="K18" i="22" s="1"/>
  <c r="F28" i="48"/>
  <c r="G28" i="48"/>
  <c r="E28" i="48"/>
  <c r="K28" i="48"/>
  <c r="M27" i="48"/>
  <c r="H25" i="48"/>
  <c r="D25" i="48"/>
  <c r="J25" i="48"/>
  <c r="C25" i="48"/>
  <c r="K25" i="48"/>
  <c r="E27" i="48"/>
  <c r="I27" i="48"/>
  <c r="M25" i="48"/>
  <c r="I25" i="48"/>
  <c r="E25" i="48"/>
  <c r="J27" i="48"/>
  <c r="C27" i="48"/>
  <c r="F27" i="48"/>
  <c r="F25" i="48"/>
  <c r="G25" i="48"/>
  <c r="K27" i="48"/>
  <c r="D27" i="48"/>
  <c r="E25" i="50"/>
  <c r="J25" i="50" l="1"/>
  <c r="F25" i="50"/>
  <c r="I25" i="50"/>
  <c r="K25" i="50"/>
  <c r="H25" i="50"/>
  <c r="L25" i="50"/>
  <c r="C25" i="50"/>
  <c r="G25" i="50"/>
  <c r="M25" i="50"/>
  <c r="D25" i="50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15" i="38"/>
  <c r="C115" i="34" l="1"/>
  <c r="D115" i="34"/>
  <c r="E115" i="34"/>
  <c r="F115" i="34"/>
  <c r="G115" i="34"/>
  <c r="H115" i="34"/>
  <c r="I115" i="34"/>
  <c r="J115" i="34"/>
  <c r="K115" i="34"/>
  <c r="L115" i="34"/>
  <c r="M115" i="34"/>
  <c r="N115" i="34"/>
  <c r="O115" i="34"/>
  <c r="C119" i="28" l="1"/>
  <c r="D119" i="28"/>
  <c r="E119" i="28"/>
  <c r="F119" i="28"/>
  <c r="G119" i="28"/>
  <c r="H119" i="28"/>
  <c r="I119" i="28"/>
  <c r="J119" i="28"/>
  <c r="K119" i="28"/>
  <c r="L119" i="28"/>
  <c r="M119" i="28"/>
  <c r="N119" i="28"/>
  <c r="B104" i="23" l="1"/>
  <c r="B105" i="23"/>
  <c r="B106" i="23"/>
  <c r="B107" i="23"/>
  <c r="C103" i="23"/>
  <c r="D103" i="23"/>
  <c r="E103" i="23"/>
  <c r="F103" i="23"/>
  <c r="B103" i="23"/>
  <c r="A102" i="23"/>
  <c r="B80" i="23"/>
  <c r="B81" i="23"/>
  <c r="B82" i="23"/>
  <c r="B83" i="23"/>
  <c r="B84" i="23"/>
  <c r="C79" i="23"/>
  <c r="D79" i="23"/>
  <c r="E79" i="23"/>
  <c r="F79" i="23"/>
  <c r="B79" i="23"/>
  <c r="A78" i="23"/>
  <c r="A19" i="22"/>
  <c r="A16" i="22"/>
  <c r="A15" i="22"/>
  <c r="A14" i="22"/>
  <c r="A13" i="22"/>
  <c r="A12" i="22"/>
  <c r="A11" i="22"/>
  <c r="A10" i="22"/>
  <c r="A9" i="22"/>
  <c r="A8" i="22"/>
  <c r="A7" i="22"/>
  <c r="A1" i="35" l="1"/>
  <c r="G5" i="43" l="1"/>
  <c r="F5" i="43"/>
  <c r="G8" i="43"/>
  <c r="F8" i="43"/>
  <c r="G6" i="43"/>
  <c r="F6" i="43"/>
  <c r="G9" i="43"/>
  <c r="F9" i="43"/>
  <c r="G7" i="43"/>
  <c r="F7" i="43"/>
  <c r="C70" i="23"/>
  <c r="E70" i="23"/>
  <c r="C71" i="23"/>
  <c r="D71" i="23"/>
  <c r="E71" i="23"/>
  <c r="F71" i="23"/>
  <c r="B71" i="23"/>
  <c r="B72" i="23"/>
  <c r="B73" i="23"/>
  <c r="B74" i="23"/>
  <c r="B75" i="23"/>
  <c r="B76" i="23"/>
  <c r="A70" i="23"/>
  <c r="C62" i="23"/>
  <c r="E62" i="23"/>
  <c r="C63" i="23"/>
  <c r="D63" i="23"/>
  <c r="E63" i="23"/>
  <c r="F63" i="23"/>
  <c r="B63" i="23"/>
  <c r="B64" i="23"/>
  <c r="B65" i="23"/>
  <c r="B66" i="23"/>
  <c r="B67" i="23"/>
  <c r="B68" i="23"/>
  <c r="A62" i="23"/>
  <c r="C54" i="23"/>
  <c r="E54" i="23"/>
  <c r="C55" i="23"/>
  <c r="D55" i="23"/>
  <c r="E55" i="23"/>
  <c r="F55" i="23"/>
  <c r="B55" i="23"/>
  <c r="B56" i="23"/>
  <c r="B57" i="23"/>
  <c r="B58" i="23"/>
  <c r="B59" i="23"/>
  <c r="B60" i="23"/>
  <c r="A54" i="23"/>
  <c r="C46" i="23"/>
  <c r="E46" i="23"/>
  <c r="C47" i="23"/>
  <c r="D47" i="23"/>
  <c r="E47" i="23"/>
  <c r="F47" i="23"/>
  <c r="B47" i="23"/>
  <c r="B48" i="23"/>
  <c r="B49" i="23"/>
  <c r="B50" i="23"/>
  <c r="B51" i="23"/>
  <c r="B52" i="23"/>
  <c r="C38" i="23"/>
  <c r="E38" i="23"/>
  <c r="C39" i="23"/>
  <c r="D39" i="23"/>
  <c r="E39" i="23"/>
  <c r="F39" i="23"/>
  <c r="B39" i="23"/>
  <c r="B40" i="23"/>
  <c r="B41" i="23"/>
  <c r="B42" i="23"/>
  <c r="B43" i="23"/>
  <c r="B44" i="23"/>
  <c r="A38" i="23"/>
  <c r="C30" i="23"/>
  <c r="E30" i="23"/>
  <c r="C31" i="23"/>
  <c r="D31" i="23"/>
  <c r="E31" i="23"/>
  <c r="F31" i="23"/>
  <c r="B36" i="23"/>
  <c r="B31" i="23"/>
  <c r="B32" i="23"/>
  <c r="B33" i="23"/>
  <c r="B34" i="23"/>
  <c r="B35" i="23"/>
  <c r="C23" i="23"/>
  <c r="E23" i="23"/>
  <c r="C24" i="23"/>
  <c r="D24" i="23"/>
  <c r="E24" i="23"/>
  <c r="F24" i="23"/>
  <c r="B24" i="23"/>
  <c r="B25" i="23"/>
  <c r="B26" i="23"/>
  <c r="B27" i="23"/>
  <c r="B28" i="23"/>
  <c r="A23" i="23"/>
  <c r="C15" i="23"/>
  <c r="E15" i="23"/>
  <c r="C16" i="23"/>
  <c r="D16" i="23"/>
  <c r="E16" i="23"/>
  <c r="F16" i="23"/>
  <c r="B21" i="23"/>
  <c r="B16" i="23"/>
  <c r="B17" i="23"/>
  <c r="B18" i="23"/>
  <c r="B19" i="23"/>
  <c r="B20" i="23"/>
  <c r="A15" i="23"/>
  <c r="C6" i="23"/>
  <c r="E6" i="23"/>
  <c r="C7" i="23"/>
  <c r="D7" i="23"/>
  <c r="E7" i="23"/>
  <c r="F7" i="23"/>
  <c r="B7" i="23"/>
  <c r="B8" i="23"/>
  <c r="B9" i="23"/>
  <c r="B10" i="23"/>
  <c r="B11" i="23"/>
  <c r="B12" i="23"/>
  <c r="C78" i="23" l="1"/>
  <c r="C102" i="23"/>
  <c r="E78" i="23"/>
  <c r="E102" i="23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O14" i="40"/>
  <c r="O93" i="40" s="1"/>
  <c r="N14" i="40"/>
  <c r="N93" i="40" s="1"/>
  <c r="M14" i="40"/>
  <c r="M93" i="40" s="1"/>
  <c r="L14" i="40"/>
  <c r="L93" i="40" s="1"/>
  <c r="K14" i="40"/>
  <c r="K93" i="40" s="1"/>
  <c r="J14" i="40"/>
  <c r="J93" i="40" s="1"/>
  <c r="I14" i="40"/>
  <c r="I93" i="40" s="1"/>
  <c r="H14" i="40"/>
  <c r="H93" i="40" s="1"/>
  <c r="G14" i="40"/>
  <c r="G93" i="40" s="1"/>
  <c r="F14" i="40"/>
  <c r="F93" i="40" s="1"/>
  <c r="E14" i="40"/>
  <c r="E93" i="40" s="1"/>
  <c r="D14" i="40"/>
  <c r="D93" i="40" s="1"/>
  <c r="C14" i="40"/>
  <c r="C93" i="40" s="1"/>
  <c r="C94" i="40" l="1"/>
  <c r="C95" i="40" s="1"/>
  <c r="G94" i="40"/>
  <c r="K94" i="40"/>
  <c r="K95" i="40" s="1"/>
  <c r="F94" i="40"/>
  <c r="J94" i="40"/>
  <c r="J95" i="40" s="1"/>
  <c r="N94" i="40"/>
  <c r="N95" i="40" s="1"/>
  <c r="E94" i="40"/>
  <c r="E95" i="40" s="1"/>
  <c r="I94" i="40"/>
  <c r="I95" i="40" s="1"/>
  <c r="D94" i="40"/>
  <c r="D95" i="40" s="1"/>
  <c r="H94" i="40"/>
  <c r="H95" i="40" s="1"/>
  <c r="L94" i="40"/>
  <c r="L95" i="40" s="1"/>
  <c r="M94" i="40"/>
  <c r="M95" i="40" s="1"/>
  <c r="O94" i="40"/>
  <c r="O95" i="40" s="1"/>
  <c r="G95" i="40"/>
  <c r="H99" i="40" l="1"/>
  <c r="J99" i="40" s="1"/>
  <c r="H103" i="40"/>
  <c r="F95" i="40"/>
  <c r="H102" i="40"/>
  <c r="C83" i="23" s="1"/>
  <c r="H101" i="40"/>
  <c r="D7" i="41" s="1"/>
  <c r="C74" i="23" s="1"/>
  <c r="D9" i="41"/>
  <c r="C76" i="23" s="1"/>
  <c r="C84" i="23"/>
  <c r="C80" i="23"/>
  <c r="H100" i="40"/>
  <c r="I103" i="40"/>
  <c r="J103" i="40"/>
  <c r="I99" i="40"/>
  <c r="D5" i="41" l="1"/>
  <c r="C72" i="23" s="1"/>
  <c r="I101" i="40"/>
  <c r="D82" i="23" s="1"/>
  <c r="J102" i="40"/>
  <c r="E83" i="23" s="1"/>
  <c r="D8" i="41"/>
  <c r="C75" i="23" s="1"/>
  <c r="I102" i="40"/>
  <c r="D83" i="23" s="1"/>
  <c r="C82" i="23"/>
  <c r="J101" i="40"/>
  <c r="B26" i="43" s="1"/>
  <c r="D6" i="41"/>
  <c r="C73" i="23" s="1"/>
  <c r="C81" i="23"/>
  <c r="E5" i="41"/>
  <c r="D72" i="23" s="1"/>
  <c r="D80" i="23"/>
  <c r="B24" i="43"/>
  <c r="E80" i="23"/>
  <c r="B28" i="43"/>
  <c r="E84" i="23"/>
  <c r="E7" i="41"/>
  <c r="D74" i="23" s="1"/>
  <c r="E9" i="41"/>
  <c r="D76" i="23" s="1"/>
  <c r="D84" i="23"/>
  <c r="I100" i="40"/>
  <c r="J100" i="40"/>
  <c r="K100" i="40" s="1"/>
  <c r="K99" i="40"/>
  <c r="F5" i="41"/>
  <c r="K102" i="40"/>
  <c r="K103" i="40"/>
  <c r="F9" i="41"/>
  <c r="O73" i="38"/>
  <c r="N73" i="38"/>
  <c r="M73" i="38"/>
  <c r="L73" i="38"/>
  <c r="K73" i="38"/>
  <c r="J73" i="38"/>
  <c r="I73" i="38"/>
  <c r="H73" i="38"/>
  <c r="G73" i="38"/>
  <c r="F73" i="38"/>
  <c r="E73" i="38"/>
  <c r="D73" i="38"/>
  <c r="C73" i="38"/>
  <c r="O14" i="38"/>
  <c r="O74" i="38" s="1"/>
  <c r="N14" i="38"/>
  <c r="N74" i="38" s="1"/>
  <c r="M14" i="38"/>
  <c r="M74" i="38" s="1"/>
  <c r="L14" i="38"/>
  <c r="L74" i="38" s="1"/>
  <c r="K14" i="38"/>
  <c r="K74" i="38" s="1"/>
  <c r="J14" i="38"/>
  <c r="J74" i="38" s="1"/>
  <c r="I14" i="38"/>
  <c r="I74" i="38" s="1"/>
  <c r="H14" i="38"/>
  <c r="H74" i="38" s="1"/>
  <c r="H75" i="38" s="1"/>
  <c r="G14" i="38"/>
  <c r="G74" i="38" s="1"/>
  <c r="F14" i="38"/>
  <c r="F74" i="38" s="1"/>
  <c r="E14" i="38"/>
  <c r="E74" i="38" s="1"/>
  <c r="D14" i="38"/>
  <c r="D74" i="38" s="1"/>
  <c r="D75" i="38" s="1"/>
  <c r="C14" i="38"/>
  <c r="C74" i="38" s="1"/>
  <c r="C75" i="38" s="1"/>
  <c r="E8" i="41" l="1"/>
  <c r="D75" i="23" s="1"/>
  <c r="B27" i="43"/>
  <c r="M27" i="43" s="1"/>
  <c r="F8" i="41"/>
  <c r="E75" i="23" s="1"/>
  <c r="K101" i="40"/>
  <c r="F82" i="23" s="1"/>
  <c r="F7" i="41"/>
  <c r="E74" i="23" s="1"/>
  <c r="E82" i="23"/>
  <c r="L26" i="43"/>
  <c r="M26" i="43"/>
  <c r="F26" i="43"/>
  <c r="J26" i="43"/>
  <c r="G26" i="43"/>
  <c r="H26" i="43"/>
  <c r="I26" i="43"/>
  <c r="C26" i="43"/>
  <c r="D26" i="43"/>
  <c r="E26" i="43"/>
  <c r="K26" i="43"/>
  <c r="L28" i="43"/>
  <c r="M28" i="43"/>
  <c r="F28" i="43"/>
  <c r="J28" i="43"/>
  <c r="G28" i="43"/>
  <c r="H28" i="43"/>
  <c r="C28" i="43"/>
  <c r="D28" i="43"/>
  <c r="E28" i="43"/>
  <c r="I28" i="43"/>
  <c r="K28" i="43"/>
  <c r="L24" i="43"/>
  <c r="M24" i="43"/>
  <c r="F24" i="43"/>
  <c r="J24" i="43"/>
  <c r="G24" i="43"/>
  <c r="C24" i="43"/>
  <c r="H24" i="43"/>
  <c r="D24" i="43"/>
  <c r="E24" i="43"/>
  <c r="I24" i="43"/>
  <c r="K24" i="43"/>
  <c r="J27" i="43"/>
  <c r="K27" i="43"/>
  <c r="G27" i="43"/>
  <c r="F75" i="38"/>
  <c r="F76" i="38" s="1"/>
  <c r="I75" i="38"/>
  <c r="I76" i="38" s="1"/>
  <c r="G6" i="41"/>
  <c r="F73" i="23" s="1"/>
  <c r="F81" i="23"/>
  <c r="G5" i="41"/>
  <c r="F72" i="23" s="1"/>
  <c r="F80" i="23"/>
  <c r="G9" i="41"/>
  <c r="F76" i="23" s="1"/>
  <c r="F84" i="23"/>
  <c r="F6" i="41"/>
  <c r="E73" i="23" s="1"/>
  <c r="G8" i="41"/>
  <c r="F75" i="23" s="1"/>
  <c r="F83" i="23"/>
  <c r="E6" i="41"/>
  <c r="D73" i="23" s="1"/>
  <c r="D81" i="23"/>
  <c r="L75" i="38"/>
  <c r="L76" i="38" s="1"/>
  <c r="J75" i="38"/>
  <c r="J76" i="38" s="1"/>
  <c r="N75" i="38"/>
  <c r="N76" i="38" s="1"/>
  <c r="E75" i="38"/>
  <c r="E76" i="38" s="1"/>
  <c r="M75" i="38"/>
  <c r="H80" i="38" s="1"/>
  <c r="D5" i="39" s="1"/>
  <c r="C64" i="23" s="1"/>
  <c r="G75" i="38"/>
  <c r="G76" i="38" s="1"/>
  <c r="K75" i="38"/>
  <c r="K76" i="38" s="1"/>
  <c r="O75" i="38"/>
  <c r="O76" i="38" s="1"/>
  <c r="E76" i="23"/>
  <c r="B28" i="41"/>
  <c r="E72" i="23"/>
  <c r="B24" i="41"/>
  <c r="C76" i="38"/>
  <c r="H83" i="38"/>
  <c r="D8" i="39" s="1"/>
  <c r="C67" i="23" s="1"/>
  <c r="H76" i="38"/>
  <c r="H82" i="38"/>
  <c r="D7" i="39" s="1"/>
  <c r="C66" i="23" s="1"/>
  <c r="D76" i="38"/>
  <c r="C27" i="43" l="1"/>
  <c r="E27" i="43"/>
  <c r="F27" i="43"/>
  <c r="I27" i="43"/>
  <c r="L27" i="43"/>
  <c r="B27" i="41"/>
  <c r="H27" i="43"/>
  <c r="D27" i="43"/>
  <c r="G7" i="41"/>
  <c r="F74" i="23" s="1"/>
  <c r="B26" i="41"/>
  <c r="H26" i="41" s="1"/>
  <c r="D24" i="41"/>
  <c r="H24" i="41"/>
  <c r="L24" i="41"/>
  <c r="I24" i="41"/>
  <c r="E24" i="41"/>
  <c r="J24" i="41"/>
  <c r="K24" i="41"/>
  <c r="M24" i="41"/>
  <c r="C24" i="41"/>
  <c r="G24" i="41"/>
  <c r="F24" i="41"/>
  <c r="D26" i="41"/>
  <c r="L26" i="41"/>
  <c r="J26" i="41"/>
  <c r="C26" i="41"/>
  <c r="F26" i="41"/>
  <c r="K26" i="41"/>
  <c r="M26" i="41"/>
  <c r="I26" i="41"/>
  <c r="G26" i="41"/>
  <c r="D28" i="41"/>
  <c r="H28" i="41"/>
  <c r="L28" i="41"/>
  <c r="F28" i="41"/>
  <c r="K28" i="41"/>
  <c r="G28" i="41"/>
  <c r="M28" i="41"/>
  <c r="E28" i="41"/>
  <c r="C28" i="41"/>
  <c r="J28" i="41"/>
  <c r="I28" i="41"/>
  <c r="F27" i="41"/>
  <c r="J27" i="41"/>
  <c r="C27" i="41"/>
  <c r="E27" i="41"/>
  <c r="K27" i="41"/>
  <c r="G27" i="41"/>
  <c r="L27" i="41"/>
  <c r="M27" i="41"/>
  <c r="D27" i="41"/>
  <c r="H27" i="41"/>
  <c r="I27" i="41"/>
  <c r="B25" i="41"/>
  <c r="B25" i="43"/>
  <c r="E81" i="23"/>
  <c r="H81" i="38"/>
  <c r="D6" i="39" s="1"/>
  <c r="C65" i="23" s="1"/>
  <c r="H84" i="38"/>
  <c r="D9" i="39" s="1"/>
  <c r="C68" i="23" s="1"/>
  <c r="M76" i="38"/>
  <c r="I82" i="38"/>
  <c r="E7" i="39" s="1"/>
  <c r="D66" i="23" s="1"/>
  <c r="J82" i="38"/>
  <c r="I83" i="38"/>
  <c r="E8" i="39" s="1"/>
  <c r="D67" i="23" s="1"/>
  <c r="J83" i="38"/>
  <c r="I80" i="38"/>
  <c r="E5" i="39" s="1"/>
  <c r="D64" i="23" s="1"/>
  <c r="J80" i="38"/>
  <c r="E26" i="41" l="1"/>
  <c r="F25" i="41"/>
  <c r="J25" i="41"/>
  <c r="J29" i="41" s="1"/>
  <c r="I15" i="22" s="1"/>
  <c r="D25" i="41"/>
  <c r="I25" i="41"/>
  <c r="E25" i="41"/>
  <c r="K25" i="41"/>
  <c r="C25" i="41"/>
  <c r="L25" i="41"/>
  <c r="L29" i="41" s="1"/>
  <c r="K15" i="22" s="1"/>
  <c r="G25" i="41"/>
  <c r="H25" i="41"/>
  <c r="H29" i="41" s="1"/>
  <c r="G15" i="22" s="1"/>
  <c r="M25" i="41"/>
  <c r="M29" i="41" s="1"/>
  <c r="L15" i="22" s="1"/>
  <c r="L25" i="43"/>
  <c r="L29" i="43" s="1"/>
  <c r="K16" i="22" s="1"/>
  <c r="M25" i="43"/>
  <c r="M29" i="43" s="1"/>
  <c r="L16" i="22" s="1"/>
  <c r="F25" i="43"/>
  <c r="F29" i="43" s="1"/>
  <c r="E16" i="22" s="1"/>
  <c r="J25" i="43"/>
  <c r="J29" i="43" s="1"/>
  <c r="I16" i="22" s="1"/>
  <c r="D25" i="43"/>
  <c r="D29" i="43" s="1"/>
  <c r="C16" i="22" s="1"/>
  <c r="I25" i="43"/>
  <c r="E25" i="43"/>
  <c r="E29" i="43" s="1"/>
  <c r="D16" i="22" s="1"/>
  <c r="K25" i="43"/>
  <c r="K29" i="43" s="1"/>
  <c r="J16" i="22" s="1"/>
  <c r="G25" i="43"/>
  <c r="G29" i="43" s="1"/>
  <c r="F16" i="22" s="1"/>
  <c r="H25" i="43"/>
  <c r="C25" i="43"/>
  <c r="C29" i="43" s="1"/>
  <c r="B16" i="22" s="1"/>
  <c r="C29" i="41"/>
  <c r="B15" i="22" s="1"/>
  <c r="I29" i="41"/>
  <c r="H15" i="22" s="1"/>
  <c r="E29" i="41"/>
  <c r="D15" i="22" s="1"/>
  <c r="K29" i="41"/>
  <c r="J15" i="22" s="1"/>
  <c r="F29" i="41"/>
  <c r="E15" i="22" s="1"/>
  <c r="J84" i="38"/>
  <c r="K84" i="38" s="1"/>
  <c r="G9" i="39" s="1"/>
  <c r="F68" i="23" s="1"/>
  <c r="I84" i="38"/>
  <c r="E9" i="39" s="1"/>
  <c r="D68" i="23" s="1"/>
  <c r="I29" i="43"/>
  <c r="H16" i="22" s="1"/>
  <c r="H29" i="43"/>
  <c r="G16" i="22" s="1"/>
  <c r="I81" i="38"/>
  <c r="E6" i="39" s="1"/>
  <c r="D65" i="23" s="1"/>
  <c r="J81" i="38"/>
  <c r="K81" i="38" s="1"/>
  <c r="G6" i="39" s="1"/>
  <c r="F65" i="23" s="1"/>
  <c r="K80" i="38"/>
  <c r="G5" i="39" s="1"/>
  <c r="F64" i="23" s="1"/>
  <c r="F5" i="39"/>
  <c r="K83" i="38"/>
  <c r="G8" i="39" s="1"/>
  <c r="F67" i="23" s="1"/>
  <c r="F8" i="39"/>
  <c r="K82" i="38"/>
  <c r="G7" i="39" s="1"/>
  <c r="F66" i="23" s="1"/>
  <c r="F7" i="39"/>
  <c r="D29" i="41"/>
  <c r="C15" i="22" s="1"/>
  <c r="G29" i="41"/>
  <c r="F15" i="22" s="1"/>
  <c r="O92" i="36"/>
  <c r="N92" i="36"/>
  <c r="M92" i="36"/>
  <c r="L92" i="36"/>
  <c r="K92" i="36"/>
  <c r="J92" i="36"/>
  <c r="I92" i="36"/>
  <c r="H92" i="36"/>
  <c r="G92" i="36"/>
  <c r="F92" i="36"/>
  <c r="E92" i="36"/>
  <c r="D92" i="36"/>
  <c r="C92" i="36"/>
  <c r="O14" i="36"/>
  <c r="O93" i="36" s="1"/>
  <c r="N14" i="36"/>
  <c r="N93" i="36" s="1"/>
  <c r="M14" i="36"/>
  <c r="M93" i="36" s="1"/>
  <c r="L14" i="36"/>
  <c r="L93" i="36" s="1"/>
  <c r="K14" i="36"/>
  <c r="K93" i="36" s="1"/>
  <c r="K94" i="36" s="1"/>
  <c r="K95" i="36" s="1"/>
  <c r="J14" i="36"/>
  <c r="J93" i="36" s="1"/>
  <c r="I14" i="36"/>
  <c r="I93" i="36" s="1"/>
  <c r="H14" i="36"/>
  <c r="H93" i="36" s="1"/>
  <c r="G14" i="36"/>
  <c r="G93" i="36" s="1"/>
  <c r="G94" i="36" s="1"/>
  <c r="G95" i="36" s="1"/>
  <c r="F14" i="36"/>
  <c r="F93" i="36" s="1"/>
  <c r="E14" i="36"/>
  <c r="E93" i="36" s="1"/>
  <c r="D14" i="36"/>
  <c r="D93" i="36" s="1"/>
  <c r="C14" i="36"/>
  <c r="C93" i="36" s="1"/>
  <c r="C94" i="36" s="1"/>
  <c r="E94" i="36" l="1"/>
  <c r="M94" i="36"/>
  <c r="M95" i="36" s="1"/>
  <c r="F9" i="39"/>
  <c r="E68" i="23" s="1"/>
  <c r="H99" i="36"/>
  <c r="D5" i="37" s="1"/>
  <c r="C56" i="23" s="1"/>
  <c r="F6" i="39"/>
  <c r="E65" i="23" s="1"/>
  <c r="D94" i="36"/>
  <c r="H94" i="36"/>
  <c r="L94" i="36"/>
  <c r="L95" i="36" s="1"/>
  <c r="O94" i="36"/>
  <c r="O95" i="36" s="1"/>
  <c r="E66" i="23"/>
  <c r="B26" i="39"/>
  <c r="E64" i="23"/>
  <c r="B24" i="39"/>
  <c r="E67" i="23"/>
  <c r="B27" i="39"/>
  <c r="F94" i="36"/>
  <c r="J94" i="36"/>
  <c r="J95" i="36" s="1"/>
  <c r="N94" i="36"/>
  <c r="N95" i="36" s="1"/>
  <c r="I94" i="36"/>
  <c r="C95" i="36"/>
  <c r="E95" i="36"/>
  <c r="D24" i="39" l="1"/>
  <c r="H24" i="39"/>
  <c r="L24" i="39"/>
  <c r="F24" i="39"/>
  <c r="K24" i="39"/>
  <c r="C24" i="39"/>
  <c r="G24" i="39"/>
  <c r="M24" i="39"/>
  <c r="I24" i="39"/>
  <c r="E24" i="39"/>
  <c r="J24" i="39"/>
  <c r="H103" i="36"/>
  <c r="D9" i="37" s="1"/>
  <c r="C60" i="23" s="1"/>
  <c r="F27" i="39"/>
  <c r="J27" i="39"/>
  <c r="C27" i="39"/>
  <c r="H27" i="39"/>
  <c r="M27" i="39"/>
  <c r="D27" i="39"/>
  <c r="I27" i="39"/>
  <c r="K27" i="39"/>
  <c r="L27" i="39"/>
  <c r="G27" i="39"/>
  <c r="E27" i="39"/>
  <c r="D26" i="39"/>
  <c r="H26" i="39"/>
  <c r="L26" i="39"/>
  <c r="G26" i="39"/>
  <c r="M26" i="39"/>
  <c r="I26" i="39"/>
  <c r="J26" i="39"/>
  <c r="K26" i="39"/>
  <c r="E26" i="39"/>
  <c r="C26" i="39"/>
  <c r="F26" i="39"/>
  <c r="H95" i="36"/>
  <c r="H102" i="36"/>
  <c r="B28" i="39"/>
  <c r="H104" i="36"/>
  <c r="J104" i="36" s="1"/>
  <c r="F95" i="36"/>
  <c r="H100" i="36"/>
  <c r="D6" i="37" s="1"/>
  <c r="C57" i="23" s="1"/>
  <c r="D95" i="36"/>
  <c r="H101" i="36"/>
  <c r="D7" i="37" s="1"/>
  <c r="C58" i="23" s="1"/>
  <c r="B25" i="39"/>
  <c r="I95" i="36"/>
  <c r="I99" i="36"/>
  <c r="E5" i="37" s="1"/>
  <c r="D56" i="23" s="1"/>
  <c r="J99" i="36"/>
  <c r="J103" i="36" l="1"/>
  <c r="I103" i="36"/>
  <c r="E9" i="37" s="1"/>
  <c r="D60" i="23" s="1"/>
  <c r="F25" i="39"/>
  <c r="F29" i="39" s="1"/>
  <c r="E14" i="22" s="1"/>
  <c r="J25" i="39"/>
  <c r="G25" i="39"/>
  <c r="L25" i="39"/>
  <c r="H25" i="39"/>
  <c r="M25" i="39"/>
  <c r="M29" i="39" s="1"/>
  <c r="L14" i="22" s="1"/>
  <c r="I25" i="39"/>
  <c r="K25" i="39"/>
  <c r="E25" i="39"/>
  <c r="E29" i="39" s="1"/>
  <c r="D14" i="22" s="1"/>
  <c r="C25" i="39"/>
  <c r="C29" i="39" s="1"/>
  <c r="D25" i="39"/>
  <c r="D28" i="39"/>
  <c r="D29" i="39" s="1"/>
  <c r="C14" i="22" s="1"/>
  <c r="H28" i="39"/>
  <c r="H29" i="39" s="1"/>
  <c r="G14" i="22" s="1"/>
  <c r="L28" i="39"/>
  <c r="I28" i="39"/>
  <c r="I29" i="39" s="1"/>
  <c r="H14" i="22" s="1"/>
  <c r="E28" i="39"/>
  <c r="J28" i="39"/>
  <c r="C28" i="39"/>
  <c r="K28" i="39"/>
  <c r="M28" i="39"/>
  <c r="F28" i="39"/>
  <c r="G28" i="39"/>
  <c r="D10" i="37"/>
  <c r="I104" i="36"/>
  <c r="E10" i="37" s="1"/>
  <c r="I100" i="36"/>
  <c r="E6" i="37" s="1"/>
  <c r="D57" i="23" s="1"/>
  <c r="K104" i="36"/>
  <c r="G10" i="37" s="1"/>
  <c r="F10" i="37"/>
  <c r="B30" i="37" s="1"/>
  <c r="J101" i="36"/>
  <c r="K101" i="36" s="1"/>
  <c r="G7" i="37" s="1"/>
  <c r="F58" i="23" s="1"/>
  <c r="I101" i="36"/>
  <c r="E7" i="37" s="1"/>
  <c r="D58" i="23" s="1"/>
  <c r="J100" i="36"/>
  <c r="K100" i="36" s="1"/>
  <c r="G6" i="37" s="1"/>
  <c r="F57" i="23" s="1"/>
  <c r="K103" i="36"/>
  <c r="G9" i="37" s="1"/>
  <c r="F60" i="23" s="1"/>
  <c r="F9" i="37"/>
  <c r="K99" i="36"/>
  <c r="G5" i="37" s="1"/>
  <c r="F56" i="23" s="1"/>
  <c r="F5" i="37"/>
  <c r="I102" i="36"/>
  <c r="E8" i="37" s="1"/>
  <c r="D59" i="23" s="1"/>
  <c r="D8" i="37"/>
  <c r="C59" i="23" s="1"/>
  <c r="J102" i="36"/>
  <c r="F30" i="37" l="1"/>
  <c r="J30" i="37"/>
  <c r="G30" i="37"/>
  <c r="L30" i="37"/>
  <c r="H30" i="37"/>
  <c r="M30" i="37"/>
  <c r="I30" i="37"/>
  <c r="C30" i="37"/>
  <c r="E30" i="37"/>
  <c r="K30" i="37"/>
  <c r="D30" i="37"/>
  <c r="J29" i="39"/>
  <c r="I14" i="22" s="1"/>
  <c r="G29" i="39"/>
  <c r="F14" i="22" s="1"/>
  <c r="K29" i="39"/>
  <c r="J14" i="22" s="1"/>
  <c r="B14" i="22"/>
  <c r="L29" i="39"/>
  <c r="K14" i="22" s="1"/>
  <c r="F7" i="37"/>
  <c r="B27" i="37" s="1"/>
  <c r="F6" i="37"/>
  <c r="E57" i="23" s="1"/>
  <c r="E56" i="23"/>
  <c r="B25" i="37"/>
  <c r="K102" i="36"/>
  <c r="G8" i="37" s="1"/>
  <c r="F59" i="23" s="1"/>
  <c r="F8" i="37"/>
  <c r="E60" i="23"/>
  <c r="B29" i="37"/>
  <c r="A46" i="23"/>
  <c r="O14" i="34"/>
  <c r="O116" i="34" s="1"/>
  <c r="N14" i="34"/>
  <c r="N116" i="34" s="1"/>
  <c r="N117" i="34" s="1"/>
  <c r="H125" i="34" s="1"/>
  <c r="M14" i="34"/>
  <c r="L14" i="34"/>
  <c r="L116" i="34" s="1"/>
  <c r="L117" i="34" s="1"/>
  <c r="K14" i="34"/>
  <c r="J14" i="34"/>
  <c r="J116" i="34" s="1"/>
  <c r="J117" i="34" s="1"/>
  <c r="I14" i="34"/>
  <c r="I116" i="34" s="1"/>
  <c r="I117" i="34" s="1"/>
  <c r="H14" i="34"/>
  <c r="H116" i="34" s="1"/>
  <c r="H117" i="34" s="1"/>
  <c r="G14" i="34"/>
  <c r="F14" i="34"/>
  <c r="F116" i="34" s="1"/>
  <c r="F117" i="34" s="1"/>
  <c r="E14" i="34"/>
  <c r="D14" i="34"/>
  <c r="D116" i="34" s="1"/>
  <c r="D117" i="34" s="1"/>
  <c r="C14" i="34"/>
  <c r="C116" i="34" s="1"/>
  <c r="C117" i="34" s="1"/>
  <c r="D27" i="37" l="1"/>
  <c r="H27" i="37"/>
  <c r="L27" i="37"/>
  <c r="C27" i="37"/>
  <c r="E27" i="37"/>
  <c r="J27" i="37"/>
  <c r="F27" i="37"/>
  <c r="K27" i="37"/>
  <c r="G27" i="37"/>
  <c r="I27" i="37"/>
  <c r="M27" i="37"/>
  <c r="D29" i="37"/>
  <c r="H29" i="37"/>
  <c r="L29" i="37"/>
  <c r="F29" i="37"/>
  <c r="K29" i="37"/>
  <c r="G29" i="37"/>
  <c r="M29" i="37"/>
  <c r="I29" i="37"/>
  <c r="J29" i="37"/>
  <c r="E29" i="37"/>
  <c r="C29" i="37"/>
  <c r="D25" i="37"/>
  <c r="H25" i="37"/>
  <c r="L25" i="37"/>
  <c r="I25" i="37"/>
  <c r="E25" i="37"/>
  <c r="J25" i="37"/>
  <c r="F25" i="37"/>
  <c r="C25" i="37"/>
  <c r="K25" i="37"/>
  <c r="M25" i="37"/>
  <c r="G25" i="37"/>
  <c r="E58" i="23"/>
  <c r="G116" i="34"/>
  <c r="G117" i="34" s="1"/>
  <c r="G118" i="34" s="1"/>
  <c r="K116" i="34"/>
  <c r="K117" i="34" s="1"/>
  <c r="H122" i="34" s="1"/>
  <c r="E116" i="34"/>
  <c r="E117" i="34" s="1"/>
  <c r="H123" i="34" s="1"/>
  <c r="M116" i="34"/>
  <c r="M117" i="34" s="1"/>
  <c r="H126" i="34" s="1"/>
  <c r="B26" i="37"/>
  <c r="J118" i="34"/>
  <c r="N118" i="34"/>
  <c r="D118" i="34"/>
  <c r="D9" i="35"/>
  <c r="C52" i="23" s="1"/>
  <c r="L118" i="34"/>
  <c r="E59" i="23"/>
  <c r="B28" i="37"/>
  <c r="O117" i="34"/>
  <c r="O118" i="34" s="1"/>
  <c r="F118" i="34"/>
  <c r="D8" i="35"/>
  <c r="C51" i="23" s="1"/>
  <c r="I118" i="34"/>
  <c r="H118" i="34"/>
  <c r="C118" i="34"/>
  <c r="M118" i="34" l="1"/>
  <c r="F26" i="37"/>
  <c r="J26" i="37"/>
  <c r="D26" i="37"/>
  <c r="I26" i="37"/>
  <c r="E26" i="37"/>
  <c r="K26" i="37"/>
  <c r="C26" i="37"/>
  <c r="C31" i="37" s="1"/>
  <c r="G26" i="37"/>
  <c r="H26" i="37"/>
  <c r="L26" i="37"/>
  <c r="M26" i="37"/>
  <c r="F28" i="37"/>
  <c r="J28" i="37"/>
  <c r="E28" i="37"/>
  <c r="K28" i="37"/>
  <c r="C28" i="37"/>
  <c r="G28" i="37"/>
  <c r="L28" i="37"/>
  <c r="H28" i="37"/>
  <c r="I28" i="37"/>
  <c r="M28" i="37"/>
  <c r="D28" i="37"/>
  <c r="K118" i="34"/>
  <c r="H124" i="34"/>
  <c r="D7" i="35" s="1"/>
  <c r="C50" i="23" s="1"/>
  <c r="E118" i="34"/>
  <c r="D6" i="35"/>
  <c r="C49" i="23" s="1"/>
  <c r="D5" i="35"/>
  <c r="C48" i="23" s="1"/>
  <c r="I31" i="37"/>
  <c r="H13" i="22" s="1"/>
  <c r="I126" i="34"/>
  <c r="E9" i="35" s="1"/>
  <c r="D52" i="23" s="1"/>
  <c r="J126" i="34"/>
  <c r="I125" i="34"/>
  <c r="E8" i="35" s="1"/>
  <c r="D51" i="23" s="1"/>
  <c r="J125" i="34"/>
  <c r="I123" i="34"/>
  <c r="E6" i="35" s="1"/>
  <c r="D49" i="23" s="1"/>
  <c r="J124" i="34" l="1"/>
  <c r="K124" i="34" s="1"/>
  <c r="G7" i="35" s="1"/>
  <c r="F50" i="23" s="1"/>
  <c r="I124" i="34"/>
  <c r="E7" i="35" s="1"/>
  <c r="D50" i="23" s="1"/>
  <c r="E31" i="37"/>
  <c r="D13" i="22" s="1"/>
  <c r="L31" i="37"/>
  <c r="K13" i="22" s="1"/>
  <c r="J31" i="37"/>
  <c r="I13" i="22" s="1"/>
  <c r="M31" i="37"/>
  <c r="L13" i="22" s="1"/>
  <c r="H31" i="37"/>
  <c r="G13" i="22" s="1"/>
  <c r="D31" i="37"/>
  <c r="C13" i="22" s="1"/>
  <c r="K31" i="37"/>
  <c r="J13" i="22" s="1"/>
  <c r="B13" i="22"/>
  <c r="F31" i="37"/>
  <c r="E13" i="22" s="1"/>
  <c r="G31" i="37"/>
  <c r="F13" i="22" s="1"/>
  <c r="I122" i="34"/>
  <c r="E5" i="35" s="1"/>
  <c r="D48" i="23" s="1"/>
  <c r="J122" i="34"/>
  <c r="F5" i="35" s="1"/>
  <c r="J123" i="34"/>
  <c r="K123" i="34" s="1"/>
  <c r="G6" i="35" s="1"/>
  <c r="F49" i="23" s="1"/>
  <c r="K125" i="34"/>
  <c r="G8" i="35" s="1"/>
  <c r="F51" i="23" s="1"/>
  <c r="F8" i="35"/>
  <c r="K126" i="34"/>
  <c r="G9" i="35" s="1"/>
  <c r="F52" i="23" s="1"/>
  <c r="F9" i="35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14" i="32"/>
  <c r="O62" i="32" s="1"/>
  <c r="N14" i="32"/>
  <c r="N62" i="32" s="1"/>
  <c r="M14" i="32"/>
  <c r="M62" i="32" s="1"/>
  <c r="M63" i="32" s="1"/>
  <c r="M64" i="32" s="1"/>
  <c r="L14" i="32"/>
  <c r="L62" i="32" s="1"/>
  <c r="L63" i="32" s="1"/>
  <c r="K14" i="32"/>
  <c r="K62" i="32" s="1"/>
  <c r="J14" i="32"/>
  <c r="J62" i="32" s="1"/>
  <c r="I14" i="32"/>
  <c r="I62" i="32" s="1"/>
  <c r="I63" i="32" s="1"/>
  <c r="H14" i="32"/>
  <c r="H62" i="32" s="1"/>
  <c r="H63" i="32" s="1"/>
  <c r="G14" i="32"/>
  <c r="G62" i="32" s="1"/>
  <c r="F14" i="32"/>
  <c r="F62" i="32" s="1"/>
  <c r="E14" i="32"/>
  <c r="E62" i="32" s="1"/>
  <c r="E63" i="32" s="1"/>
  <c r="E64" i="32" s="1"/>
  <c r="D14" i="32"/>
  <c r="D62" i="32" s="1"/>
  <c r="D63" i="32" s="1"/>
  <c r="C14" i="32"/>
  <c r="C62" i="32" s="1"/>
  <c r="F7" i="35" l="1"/>
  <c r="B26" i="35" s="1"/>
  <c r="K122" i="34"/>
  <c r="G5" i="35" s="1"/>
  <c r="F48" i="23" s="1"/>
  <c r="F6" i="35"/>
  <c r="E49" i="23" s="1"/>
  <c r="L64" i="32"/>
  <c r="F63" i="32"/>
  <c r="F64" i="32" s="1"/>
  <c r="J63" i="32"/>
  <c r="J64" i="32" s="1"/>
  <c r="N63" i="32"/>
  <c r="N64" i="32" s="1"/>
  <c r="B28" i="35"/>
  <c r="E52" i="23"/>
  <c r="B24" i="35"/>
  <c r="E48" i="23"/>
  <c r="E50" i="23"/>
  <c r="B27" i="35"/>
  <c r="E51" i="23"/>
  <c r="C63" i="32"/>
  <c r="C64" i="32" s="1"/>
  <c r="G63" i="32"/>
  <c r="G64" i="32" s="1"/>
  <c r="K63" i="32"/>
  <c r="K64" i="32" s="1"/>
  <c r="O63" i="32"/>
  <c r="O64" i="32" s="1"/>
  <c r="H71" i="32"/>
  <c r="D8" i="33" s="1"/>
  <c r="C43" i="23" s="1"/>
  <c r="I64" i="32"/>
  <c r="H64" i="32"/>
  <c r="D64" i="32"/>
  <c r="H68" i="32" l="1"/>
  <c r="D5" i="33" s="1"/>
  <c r="C40" i="23" s="1"/>
  <c r="L26" i="35"/>
  <c r="M26" i="35"/>
  <c r="E26" i="35"/>
  <c r="I26" i="35"/>
  <c r="F26" i="35"/>
  <c r="K26" i="35"/>
  <c r="G26" i="35"/>
  <c r="H26" i="35"/>
  <c r="J26" i="35"/>
  <c r="D26" i="35"/>
  <c r="C26" i="35"/>
  <c r="L28" i="35"/>
  <c r="M28" i="35"/>
  <c r="E28" i="35"/>
  <c r="I28" i="35"/>
  <c r="C28" i="35"/>
  <c r="F28" i="35"/>
  <c r="K28" i="35"/>
  <c r="G28" i="35"/>
  <c r="D28" i="35"/>
  <c r="J28" i="35"/>
  <c r="H28" i="35"/>
  <c r="L27" i="35"/>
  <c r="M27" i="35"/>
  <c r="E27" i="35"/>
  <c r="I27" i="35"/>
  <c r="H27" i="35"/>
  <c r="D27" i="35"/>
  <c r="J27" i="35"/>
  <c r="K27" i="35"/>
  <c r="C27" i="35"/>
  <c r="F27" i="35"/>
  <c r="G27" i="35"/>
  <c r="L24" i="35"/>
  <c r="M24" i="35"/>
  <c r="E24" i="35"/>
  <c r="I24" i="35"/>
  <c r="C24" i="35"/>
  <c r="F24" i="35"/>
  <c r="K24" i="35"/>
  <c r="G24" i="35"/>
  <c r="D24" i="35"/>
  <c r="J24" i="35"/>
  <c r="H24" i="35"/>
  <c r="B25" i="35"/>
  <c r="H72" i="32"/>
  <c r="D9" i="33" s="1"/>
  <c r="C44" i="23" s="1"/>
  <c r="H70" i="32"/>
  <c r="D7" i="33" s="1"/>
  <c r="C42" i="23" s="1"/>
  <c r="H69" i="32"/>
  <c r="I71" i="32"/>
  <c r="E8" i="33" s="1"/>
  <c r="D43" i="23" s="1"/>
  <c r="J71" i="32"/>
  <c r="J68" i="32" l="1"/>
  <c r="I68" i="32"/>
  <c r="E5" i="33" s="1"/>
  <c r="D40" i="23" s="1"/>
  <c r="C29" i="35"/>
  <c r="L25" i="35"/>
  <c r="L29" i="35" s="1"/>
  <c r="K12" i="22" s="1"/>
  <c r="M25" i="35"/>
  <c r="M29" i="35" s="1"/>
  <c r="L12" i="22" s="1"/>
  <c r="E25" i="35"/>
  <c r="I25" i="35"/>
  <c r="H25" i="35"/>
  <c r="H29" i="35" s="1"/>
  <c r="G12" i="22" s="1"/>
  <c r="C25" i="35"/>
  <c r="D25" i="35"/>
  <c r="J25" i="35"/>
  <c r="J29" i="35" s="1"/>
  <c r="I12" i="22" s="1"/>
  <c r="F25" i="35"/>
  <c r="F29" i="35" s="1"/>
  <c r="E12" i="22" s="1"/>
  <c r="G25" i="35"/>
  <c r="K25" i="35"/>
  <c r="K29" i="35" s="1"/>
  <c r="J12" i="22" s="1"/>
  <c r="B12" i="22"/>
  <c r="E29" i="35"/>
  <c r="D12" i="22" s="1"/>
  <c r="G29" i="35"/>
  <c r="F12" i="22" s="1"/>
  <c r="D29" i="35"/>
  <c r="C12" i="22" s="1"/>
  <c r="J70" i="32"/>
  <c r="F7" i="33" s="1"/>
  <c r="J72" i="32"/>
  <c r="K72" i="32" s="1"/>
  <c r="G9" i="33" s="1"/>
  <c r="F44" i="23" s="1"/>
  <c r="I72" i="32"/>
  <c r="E9" i="33" s="1"/>
  <c r="D44" i="23" s="1"/>
  <c r="I29" i="35"/>
  <c r="H12" i="22" s="1"/>
  <c r="K68" i="32"/>
  <c r="G5" i="33" s="1"/>
  <c r="F40" i="23" s="1"/>
  <c r="F5" i="33"/>
  <c r="I70" i="32"/>
  <c r="E7" i="33" s="1"/>
  <c r="D42" i="23" s="1"/>
  <c r="I69" i="32"/>
  <c r="E6" i="33" s="1"/>
  <c r="D41" i="23" s="1"/>
  <c r="D6" i="33"/>
  <c r="C41" i="23" s="1"/>
  <c r="K71" i="32"/>
  <c r="G8" i="33" s="1"/>
  <c r="F43" i="23" s="1"/>
  <c r="F8" i="33"/>
  <c r="J69" i="32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C115" i="30"/>
  <c r="O14" i="30"/>
  <c r="O116" i="30" s="1"/>
  <c r="N14" i="30"/>
  <c r="N116" i="30" s="1"/>
  <c r="M14" i="30"/>
  <c r="M116" i="30" s="1"/>
  <c r="M117" i="30" s="1"/>
  <c r="M118" i="30" s="1"/>
  <c r="L14" i="30"/>
  <c r="L116" i="30" s="1"/>
  <c r="K14" i="30"/>
  <c r="K116" i="30" s="1"/>
  <c r="J14" i="30"/>
  <c r="J116" i="30" s="1"/>
  <c r="I14" i="30"/>
  <c r="I116" i="30" s="1"/>
  <c r="I117" i="30" s="1"/>
  <c r="I118" i="30" s="1"/>
  <c r="H14" i="30"/>
  <c r="H116" i="30" s="1"/>
  <c r="G14" i="30"/>
  <c r="G116" i="30" s="1"/>
  <c r="F14" i="30"/>
  <c r="F116" i="30" s="1"/>
  <c r="E14" i="30"/>
  <c r="E116" i="30" s="1"/>
  <c r="E117" i="30" s="1"/>
  <c r="D14" i="30"/>
  <c r="D116" i="30" s="1"/>
  <c r="C14" i="30"/>
  <c r="C116" i="30" s="1"/>
  <c r="D117" i="30" l="1"/>
  <c r="D118" i="30" s="1"/>
  <c r="H117" i="30"/>
  <c r="H118" i="30" s="1"/>
  <c r="L117" i="30"/>
  <c r="L118" i="30" s="1"/>
  <c r="F117" i="30"/>
  <c r="F118" i="30" s="1"/>
  <c r="J117" i="30"/>
  <c r="J118" i="30" s="1"/>
  <c r="N117" i="30"/>
  <c r="N118" i="30" s="1"/>
  <c r="K70" i="32"/>
  <c r="G7" i="33" s="1"/>
  <c r="F42" i="23" s="1"/>
  <c r="G117" i="30"/>
  <c r="K117" i="30"/>
  <c r="K118" i="30" s="1"/>
  <c r="C117" i="30"/>
  <c r="H122" i="30" s="1"/>
  <c r="D5" i="31" s="1"/>
  <c r="C32" i="23" s="1"/>
  <c r="F9" i="33"/>
  <c r="B28" i="33" s="1"/>
  <c r="C28" i="33" s="1"/>
  <c r="O117" i="30"/>
  <c r="O118" i="30" s="1"/>
  <c r="K69" i="32"/>
  <c r="G6" i="33" s="1"/>
  <c r="F41" i="23" s="1"/>
  <c r="F6" i="33"/>
  <c r="E42" i="23"/>
  <c r="B26" i="33"/>
  <c r="C26" i="33" s="1"/>
  <c r="E43" i="23"/>
  <c r="B27" i="33"/>
  <c r="C27" i="33" s="1"/>
  <c r="E40" i="23"/>
  <c r="B24" i="33"/>
  <c r="C24" i="33" s="1"/>
  <c r="E118" i="30"/>
  <c r="H123" i="30" l="1"/>
  <c r="D6" i="31" s="1"/>
  <c r="C33" i="23" s="1"/>
  <c r="H124" i="30"/>
  <c r="D7" i="31" s="1"/>
  <c r="C34" i="23" s="1"/>
  <c r="H126" i="30"/>
  <c r="D9" i="31" s="1"/>
  <c r="C36" i="23" s="1"/>
  <c r="H127" i="30"/>
  <c r="J127" i="30" s="1"/>
  <c r="E44" i="23"/>
  <c r="H125" i="30"/>
  <c r="D8" i="31" s="1"/>
  <c r="C35" i="23" s="1"/>
  <c r="G118" i="30"/>
  <c r="C118" i="30"/>
  <c r="L28" i="33"/>
  <c r="M28" i="33"/>
  <c r="L27" i="33"/>
  <c r="M27" i="33"/>
  <c r="L24" i="33"/>
  <c r="M24" i="33"/>
  <c r="L26" i="33"/>
  <c r="M26" i="33"/>
  <c r="J28" i="33"/>
  <c r="F28" i="33"/>
  <c r="H28" i="33"/>
  <c r="K28" i="33"/>
  <c r="I28" i="33"/>
  <c r="D28" i="33"/>
  <c r="E28" i="33"/>
  <c r="G28" i="33"/>
  <c r="E26" i="33"/>
  <c r="I26" i="33"/>
  <c r="J26" i="33"/>
  <c r="F26" i="33"/>
  <c r="H26" i="33"/>
  <c r="K26" i="33"/>
  <c r="D26" i="33"/>
  <c r="G26" i="33"/>
  <c r="J24" i="33"/>
  <c r="F24" i="33"/>
  <c r="H24" i="33"/>
  <c r="G24" i="33"/>
  <c r="D24" i="33"/>
  <c r="E24" i="33"/>
  <c r="K24" i="33"/>
  <c r="I24" i="33"/>
  <c r="H27" i="33"/>
  <c r="K27" i="33"/>
  <c r="D27" i="33"/>
  <c r="F27" i="33"/>
  <c r="I27" i="33"/>
  <c r="G27" i="33"/>
  <c r="E27" i="33"/>
  <c r="J27" i="33"/>
  <c r="E41" i="23"/>
  <c r="B25" i="33"/>
  <c r="C25" i="33" s="1"/>
  <c r="C29" i="33" s="1"/>
  <c r="I122" i="30"/>
  <c r="E5" i="31" s="1"/>
  <c r="D32" i="23" s="1"/>
  <c r="J122" i="30"/>
  <c r="I123" i="30" l="1"/>
  <c r="E6" i="31" s="1"/>
  <c r="D33" i="23" s="1"/>
  <c r="J123" i="30"/>
  <c r="K123" i="30" s="1"/>
  <c r="G6" i="31" s="1"/>
  <c r="F33" i="23" s="1"/>
  <c r="J124" i="30"/>
  <c r="K124" i="30" s="1"/>
  <c r="G7" i="31" s="1"/>
  <c r="F34" i="23" s="1"/>
  <c r="I124" i="30"/>
  <c r="E7" i="31" s="1"/>
  <c r="D34" i="23" s="1"/>
  <c r="D10" i="31"/>
  <c r="J126" i="30"/>
  <c r="K126" i="30" s="1"/>
  <c r="G9" i="31" s="1"/>
  <c r="F36" i="23" s="1"/>
  <c r="I126" i="30"/>
  <c r="E9" i="31" s="1"/>
  <c r="D36" i="23" s="1"/>
  <c r="J125" i="30"/>
  <c r="F8" i="31" s="1"/>
  <c r="I125" i="30"/>
  <c r="E8" i="31" s="1"/>
  <c r="D35" i="23" s="1"/>
  <c r="I127" i="30"/>
  <c r="E10" i="31" s="1"/>
  <c r="L25" i="33"/>
  <c r="L29" i="33" s="1"/>
  <c r="K11" i="22" s="1"/>
  <c r="M25" i="33"/>
  <c r="M29" i="33" s="1"/>
  <c r="L11" i="22" s="1"/>
  <c r="K127" i="30"/>
  <c r="G10" i="31" s="1"/>
  <c r="F10" i="31"/>
  <c r="B30" i="31" s="1"/>
  <c r="C30" i="31" s="1"/>
  <c r="K122" i="30"/>
  <c r="G5" i="31" s="1"/>
  <c r="F32" i="23" s="1"/>
  <c r="F5" i="31"/>
  <c r="H25" i="33"/>
  <c r="H29" i="33" s="1"/>
  <c r="G11" i="22" s="1"/>
  <c r="J25" i="33"/>
  <c r="J29" i="33" s="1"/>
  <c r="I11" i="22" s="1"/>
  <c r="D25" i="33"/>
  <c r="D29" i="33" s="1"/>
  <c r="C11" i="22" s="1"/>
  <c r="F25" i="33"/>
  <c r="F29" i="33" s="1"/>
  <c r="E11" i="22" s="1"/>
  <c r="K25" i="33"/>
  <c r="K29" i="33" s="1"/>
  <c r="J11" i="22" s="1"/>
  <c r="E25" i="33"/>
  <c r="E29" i="33" s="1"/>
  <c r="D11" i="22" s="1"/>
  <c r="G25" i="33"/>
  <c r="G29" i="33" s="1"/>
  <c r="F11" i="22" s="1"/>
  <c r="B11" i="22"/>
  <c r="I25" i="33"/>
  <c r="I29" i="33" s="1"/>
  <c r="H11" i="22" s="1"/>
  <c r="F6" i="31" l="1"/>
  <c r="E33" i="23" s="1"/>
  <c r="F7" i="31"/>
  <c r="B27" i="31" s="1"/>
  <c r="C27" i="31" s="1"/>
  <c r="F9" i="31"/>
  <c r="E36" i="23" s="1"/>
  <c r="K125" i="30"/>
  <c r="G8" i="31" s="1"/>
  <c r="F35" i="23" s="1"/>
  <c r="G30" i="31"/>
  <c r="K30" i="31"/>
  <c r="D30" i="31"/>
  <c r="H30" i="31"/>
  <c r="L30" i="31"/>
  <c r="E30" i="31"/>
  <c r="I30" i="31"/>
  <c r="M30" i="31"/>
  <c r="F30" i="31"/>
  <c r="J30" i="31"/>
  <c r="E35" i="23"/>
  <c r="B28" i="31"/>
  <c r="C28" i="31" s="1"/>
  <c r="E32" i="23"/>
  <c r="B25" i="31"/>
  <c r="C25" i="31" s="1"/>
  <c r="O119" i="28"/>
  <c r="O14" i="28"/>
  <c r="O120" i="28" s="1"/>
  <c r="N14" i="28"/>
  <c r="N120" i="28" s="1"/>
  <c r="N121" i="28" s="1"/>
  <c r="N122" i="28" s="1"/>
  <c r="M14" i="28"/>
  <c r="M120" i="28" s="1"/>
  <c r="M121" i="28" s="1"/>
  <c r="M122" i="28" s="1"/>
  <c r="L14" i="28"/>
  <c r="L120" i="28" s="1"/>
  <c r="L121" i="28" s="1"/>
  <c r="L122" i="28" s="1"/>
  <c r="K14" i="28"/>
  <c r="K120" i="28" s="1"/>
  <c r="K121" i="28" s="1"/>
  <c r="K122" i="28" s="1"/>
  <c r="J14" i="28"/>
  <c r="J120" i="28" s="1"/>
  <c r="J121" i="28" s="1"/>
  <c r="J122" i="28" s="1"/>
  <c r="I14" i="28"/>
  <c r="I120" i="28" s="1"/>
  <c r="I121" i="28" s="1"/>
  <c r="I122" i="28" s="1"/>
  <c r="H14" i="28"/>
  <c r="H120" i="28" s="1"/>
  <c r="H121" i="28" s="1"/>
  <c r="G14" i="28"/>
  <c r="G120" i="28" s="1"/>
  <c r="G121" i="28" s="1"/>
  <c r="F14" i="28"/>
  <c r="F120" i="28" s="1"/>
  <c r="F121" i="28" s="1"/>
  <c r="E14" i="28"/>
  <c r="E120" i="28" s="1"/>
  <c r="E121" i="28" s="1"/>
  <c r="H126" i="28" s="1"/>
  <c r="D14" i="28"/>
  <c r="D120" i="28" s="1"/>
  <c r="D121" i="28" s="1"/>
  <c r="C14" i="28"/>
  <c r="C120" i="28" s="1"/>
  <c r="C121" i="28" s="1"/>
  <c r="B26" i="31" l="1"/>
  <c r="C26" i="31" s="1"/>
  <c r="E34" i="23"/>
  <c r="B29" i="31"/>
  <c r="C29" i="31" s="1"/>
  <c r="C31" i="31"/>
  <c r="H128" i="28"/>
  <c r="H127" i="28"/>
  <c r="H122" i="28"/>
  <c r="H129" i="28"/>
  <c r="D8" i="29" s="1"/>
  <c r="C28" i="23" s="1"/>
  <c r="L25" i="31"/>
  <c r="M25" i="31"/>
  <c r="L27" i="31"/>
  <c r="M27" i="31"/>
  <c r="M28" i="31"/>
  <c r="L28" i="31"/>
  <c r="O121" i="28"/>
  <c r="O122" i="28" s="1"/>
  <c r="J25" i="31"/>
  <c r="G25" i="31"/>
  <c r="F25" i="31"/>
  <c r="H25" i="31"/>
  <c r="K25" i="31"/>
  <c r="D25" i="31"/>
  <c r="E25" i="31"/>
  <c r="I25" i="31"/>
  <c r="J27" i="31"/>
  <c r="F27" i="31"/>
  <c r="H27" i="31"/>
  <c r="I27" i="31"/>
  <c r="K27" i="31"/>
  <c r="D27" i="31"/>
  <c r="E27" i="31"/>
  <c r="G27" i="31"/>
  <c r="D28" i="31"/>
  <c r="F28" i="31"/>
  <c r="K28" i="31"/>
  <c r="E28" i="31"/>
  <c r="G28" i="31"/>
  <c r="I28" i="31"/>
  <c r="H28" i="31"/>
  <c r="J28" i="31"/>
  <c r="E122" i="28"/>
  <c r="D7" i="29"/>
  <c r="C27" i="23" s="1"/>
  <c r="D6" i="29"/>
  <c r="C26" i="23" s="1"/>
  <c r="D122" i="28"/>
  <c r="D5" i="29"/>
  <c r="C25" i="23" s="1"/>
  <c r="C122" i="28"/>
  <c r="G122" i="28"/>
  <c r="F122" i="28"/>
  <c r="F26" i="31" l="1"/>
  <c r="H26" i="31"/>
  <c r="E26" i="31"/>
  <c r="K26" i="31"/>
  <c r="D26" i="31"/>
  <c r="G26" i="31"/>
  <c r="L26" i="31"/>
  <c r="J26" i="31"/>
  <c r="I26" i="31"/>
  <c r="M26" i="31"/>
  <c r="G29" i="31"/>
  <c r="I29" i="31"/>
  <c r="E29" i="31"/>
  <c r="H29" i="31"/>
  <c r="M29" i="31"/>
  <c r="L29" i="31"/>
  <c r="D29" i="31"/>
  <c r="F29" i="31"/>
  <c r="K29" i="31"/>
  <c r="J29" i="31"/>
  <c r="B10" i="22"/>
  <c r="H31" i="31"/>
  <c r="G10" i="22" s="1"/>
  <c r="M31" i="31"/>
  <c r="L10" i="22" s="1"/>
  <c r="F31" i="31"/>
  <c r="E10" i="22" s="1"/>
  <c r="L31" i="31"/>
  <c r="K10" i="22" s="1"/>
  <c r="E31" i="31"/>
  <c r="D10" i="22" s="1"/>
  <c r="D31" i="31"/>
  <c r="C10" i="22" s="1"/>
  <c r="G31" i="31"/>
  <c r="F10" i="22" s="1"/>
  <c r="I31" i="31"/>
  <c r="H10" i="22" s="1"/>
  <c r="K31" i="31"/>
  <c r="J10" i="22" s="1"/>
  <c r="J31" i="31"/>
  <c r="I10" i="22" s="1"/>
  <c r="I126" i="28"/>
  <c r="E5" i="29" s="1"/>
  <c r="D25" i="23" s="1"/>
  <c r="J126" i="28"/>
  <c r="I128" i="28"/>
  <c r="E7" i="29" s="1"/>
  <c r="D27" i="23" s="1"/>
  <c r="J128" i="28"/>
  <c r="I129" i="28"/>
  <c r="E8" i="29" s="1"/>
  <c r="D28" i="23" s="1"/>
  <c r="J129" i="28"/>
  <c r="I127" i="28"/>
  <c r="E6" i="29" s="1"/>
  <c r="D26" i="23" s="1"/>
  <c r="J127" i="28"/>
  <c r="K128" i="28" l="1"/>
  <c r="G7" i="29" s="1"/>
  <c r="F27" i="23" s="1"/>
  <c r="F7" i="29"/>
  <c r="K129" i="28"/>
  <c r="G8" i="29" s="1"/>
  <c r="F28" i="23" s="1"/>
  <c r="F8" i="29"/>
  <c r="K127" i="28"/>
  <c r="G6" i="29" s="1"/>
  <c r="F26" i="23" s="1"/>
  <c r="F6" i="29"/>
  <c r="K126" i="28"/>
  <c r="G5" i="29" s="1"/>
  <c r="F25" i="23" s="1"/>
  <c r="F5" i="29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O14" i="26"/>
  <c r="O120" i="26" s="1"/>
  <c r="O121" i="26" s="1"/>
  <c r="O122" i="26" s="1"/>
  <c r="N14" i="26"/>
  <c r="N120" i="26" s="1"/>
  <c r="M14" i="26"/>
  <c r="M120" i="26" s="1"/>
  <c r="L14" i="26"/>
  <c r="L120" i="26" s="1"/>
  <c r="K14" i="26"/>
  <c r="K120" i="26" s="1"/>
  <c r="K121" i="26" s="1"/>
  <c r="K122" i="26" s="1"/>
  <c r="J14" i="26"/>
  <c r="J120" i="26" s="1"/>
  <c r="I14" i="26"/>
  <c r="I120" i="26" s="1"/>
  <c r="H14" i="26"/>
  <c r="H120" i="26" s="1"/>
  <c r="G14" i="26"/>
  <c r="G120" i="26" s="1"/>
  <c r="G121" i="26" s="1"/>
  <c r="F14" i="26"/>
  <c r="F120" i="26" s="1"/>
  <c r="E14" i="26"/>
  <c r="E120" i="26" s="1"/>
  <c r="D14" i="26"/>
  <c r="D120" i="26" s="1"/>
  <c r="C14" i="26"/>
  <c r="C120" i="26" s="1"/>
  <c r="D121" i="26" l="1"/>
  <c r="H121" i="26"/>
  <c r="H122" i="26" s="1"/>
  <c r="L121" i="26"/>
  <c r="L122" i="26" s="1"/>
  <c r="F121" i="26"/>
  <c r="H129" i="26" s="1"/>
  <c r="D8" i="27" s="1"/>
  <c r="C20" i="23" s="1"/>
  <c r="J121" i="26"/>
  <c r="J122" i="26" s="1"/>
  <c r="N121" i="26"/>
  <c r="N122" i="26" s="1"/>
  <c r="B22" i="29"/>
  <c r="C22" i="29" s="1"/>
  <c r="E25" i="23"/>
  <c r="B25" i="29"/>
  <c r="E28" i="23"/>
  <c r="B24" i="29"/>
  <c r="C24" i="29" s="1"/>
  <c r="E27" i="23"/>
  <c r="B23" i="29"/>
  <c r="C23" i="29" s="1"/>
  <c r="E26" i="23"/>
  <c r="E121" i="26"/>
  <c r="E122" i="26" s="1"/>
  <c r="I121" i="26"/>
  <c r="I122" i="26" s="1"/>
  <c r="M121" i="26"/>
  <c r="M122" i="26" s="1"/>
  <c r="C121" i="26"/>
  <c r="H128" i="26"/>
  <c r="D7" i="27" s="1"/>
  <c r="C19" i="23" s="1"/>
  <c r="H127" i="26"/>
  <c r="D6" i="27" s="1"/>
  <c r="C18" i="23" s="1"/>
  <c r="D122" i="26"/>
  <c r="G122" i="26"/>
  <c r="H130" i="26" l="1"/>
  <c r="D9" i="27" s="1"/>
  <c r="C21" i="23" s="1"/>
  <c r="H25" i="29"/>
  <c r="C25" i="29"/>
  <c r="C26" i="29" s="1"/>
  <c r="F24" i="29"/>
  <c r="L24" i="29"/>
  <c r="M24" i="29"/>
  <c r="L22" i="29"/>
  <c r="M22" i="29"/>
  <c r="I23" i="29"/>
  <c r="L23" i="29"/>
  <c r="M23" i="29"/>
  <c r="E25" i="29"/>
  <c r="L25" i="29"/>
  <c r="M25" i="29"/>
  <c r="G23" i="29"/>
  <c r="G25" i="29"/>
  <c r="E22" i="29"/>
  <c r="J24" i="29"/>
  <c r="J23" i="29"/>
  <c r="F25" i="29"/>
  <c r="F122" i="26"/>
  <c r="F23" i="29"/>
  <c r="E24" i="29"/>
  <c r="K25" i="29"/>
  <c r="D22" i="29"/>
  <c r="K23" i="29"/>
  <c r="K24" i="29"/>
  <c r="D23" i="29"/>
  <c r="E23" i="29"/>
  <c r="I24" i="29"/>
  <c r="I25" i="29"/>
  <c r="J25" i="29"/>
  <c r="G22" i="29"/>
  <c r="H23" i="29"/>
  <c r="G24" i="29"/>
  <c r="H24" i="29"/>
  <c r="D25" i="29"/>
  <c r="F22" i="29"/>
  <c r="D24" i="29"/>
  <c r="H22" i="29"/>
  <c r="I22" i="29"/>
  <c r="J22" i="29"/>
  <c r="K22" i="29"/>
  <c r="I130" i="26"/>
  <c r="E9" i="27" s="1"/>
  <c r="D21" i="23" s="1"/>
  <c r="J130" i="26"/>
  <c r="I128" i="26"/>
  <c r="E7" i="27" s="1"/>
  <c r="D19" i="23" s="1"/>
  <c r="J128" i="26"/>
  <c r="H126" i="26"/>
  <c r="D5" i="27" s="1"/>
  <c r="C17" i="23" s="1"/>
  <c r="C122" i="26"/>
  <c r="I127" i="26"/>
  <c r="E6" i="27" s="1"/>
  <c r="D18" i="23" s="1"/>
  <c r="J127" i="26"/>
  <c r="I129" i="26"/>
  <c r="E8" i="27" s="1"/>
  <c r="D20" i="23" s="1"/>
  <c r="J129" i="26"/>
  <c r="J26" i="29" l="1"/>
  <c r="I9" i="22" s="1"/>
  <c r="F26" i="29"/>
  <c r="E9" i="22" s="1"/>
  <c r="L26" i="29"/>
  <c r="K9" i="22" s="1"/>
  <c r="D26" i="29"/>
  <c r="C9" i="22" s="1"/>
  <c r="M26" i="29"/>
  <c r="L9" i="22" s="1"/>
  <c r="B9" i="22"/>
  <c r="I26" i="29"/>
  <c r="H9" i="22" s="1"/>
  <c r="K26" i="29"/>
  <c r="J9" i="22" s="1"/>
  <c r="G26" i="29"/>
  <c r="F9" i="22" s="1"/>
  <c r="E26" i="29"/>
  <c r="D9" i="22" s="1"/>
  <c r="H26" i="29"/>
  <c r="G9" i="22" s="1"/>
  <c r="K129" i="26"/>
  <c r="G8" i="27" s="1"/>
  <c r="F20" i="23" s="1"/>
  <c r="F8" i="27"/>
  <c r="K128" i="26"/>
  <c r="G7" i="27" s="1"/>
  <c r="F19" i="23" s="1"/>
  <c r="F7" i="27"/>
  <c r="K127" i="26"/>
  <c r="G6" i="27" s="1"/>
  <c r="F18" i="23" s="1"/>
  <c r="F6" i="27"/>
  <c r="K130" i="26"/>
  <c r="G9" i="27" s="1"/>
  <c r="F21" i="23" s="1"/>
  <c r="F9" i="27"/>
  <c r="I126" i="26"/>
  <c r="E5" i="27" s="1"/>
  <c r="D17" i="23" s="1"/>
  <c r="J126" i="26"/>
  <c r="B25" i="27" l="1"/>
  <c r="E18" i="23"/>
  <c r="B27" i="27"/>
  <c r="E20" i="23"/>
  <c r="B28" i="27"/>
  <c r="E21" i="23"/>
  <c r="B26" i="27"/>
  <c r="E19" i="23"/>
  <c r="K126" i="26"/>
  <c r="G5" i="27" s="1"/>
  <c r="F17" i="23" s="1"/>
  <c r="F5" i="27"/>
  <c r="A1" i="10"/>
  <c r="D26" i="27" l="1"/>
  <c r="L26" i="27"/>
  <c r="M26" i="27"/>
  <c r="H27" i="27"/>
  <c r="L27" i="27"/>
  <c r="M27" i="27"/>
  <c r="C27" i="27"/>
  <c r="G28" i="27"/>
  <c r="L28" i="27"/>
  <c r="M28" i="27"/>
  <c r="C28" i="27"/>
  <c r="D28" i="27"/>
  <c r="E25" i="27"/>
  <c r="L25" i="27"/>
  <c r="M25" i="27"/>
  <c r="J28" i="27"/>
  <c r="F25" i="27"/>
  <c r="I25" i="27"/>
  <c r="J27" i="27"/>
  <c r="I27" i="27"/>
  <c r="C26" i="27"/>
  <c r="K26" i="27"/>
  <c r="D27" i="27"/>
  <c r="J25" i="27"/>
  <c r="H26" i="27"/>
  <c r="E27" i="27"/>
  <c r="G25" i="27"/>
  <c r="G26" i="27"/>
  <c r="H28" i="27"/>
  <c r="K27" i="27"/>
  <c r="H25" i="27"/>
  <c r="K25" i="27"/>
  <c r="J26" i="27"/>
  <c r="I26" i="27"/>
  <c r="F27" i="27"/>
  <c r="G27" i="27"/>
  <c r="D25" i="27"/>
  <c r="C25" i="27"/>
  <c r="E26" i="27"/>
  <c r="F26" i="27"/>
  <c r="I28" i="27"/>
  <c r="K28" i="27"/>
  <c r="A6" i="23"/>
  <c r="E28" i="27"/>
  <c r="B24" i="27"/>
  <c r="E17" i="23"/>
  <c r="F28" i="27"/>
  <c r="E24" i="27" l="1"/>
  <c r="L24" i="27"/>
  <c r="L29" i="27" s="1"/>
  <c r="K8" i="22" s="1"/>
  <c r="M24" i="27"/>
  <c r="M29" i="27" s="1"/>
  <c r="L8" i="22" s="1"/>
  <c r="K24" i="27"/>
  <c r="K29" i="27" s="1"/>
  <c r="J8" i="22" s="1"/>
  <c r="C24" i="27"/>
  <c r="F24" i="27"/>
  <c r="F29" i="27" s="1"/>
  <c r="E8" i="22" s="1"/>
  <c r="G24" i="27"/>
  <c r="G29" i="27" s="1"/>
  <c r="F8" i="22" s="1"/>
  <c r="D24" i="27"/>
  <c r="D29" i="27" s="1"/>
  <c r="C8" i="22" s="1"/>
  <c r="J24" i="27"/>
  <c r="J29" i="27" s="1"/>
  <c r="I8" i="22" s="1"/>
  <c r="E29" i="27"/>
  <c r="D8" i="22" s="1"/>
  <c r="H24" i="27"/>
  <c r="H29" i="27" s="1"/>
  <c r="G8" i="22" s="1"/>
  <c r="I24" i="27"/>
  <c r="I29" i="27" s="1"/>
  <c r="H8" i="22" s="1"/>
  <c r="C29" i="27" l="1"/>
  <c r="B8" i="22" s="1"/>
  <c r="O192" i="9" l="1"/>
  <c r="N192" i="9" l="1"/>
  <c r="M192" i="9"/>
  <c r="L192" i="9"/>
  <c r="K192" i="9"/>
  <c r="J192" i="9"/>
  <c r="I192" i="9"/>
  <c r="H192" i="9"/>
  <c r="G192" i="9"/>
  <c r="F192" i="9"/>
  <c r="E192" i="9"/>
  <c r="D192" i="9"/>
  <c r="C192" i="9"/>
  <c r="O14" i="9"/>
  <c r="N14" i="9"/>
  <c r="N193" i="9" s="1"/>
  <c r="M14" i="9"/>
  <c r="M193" i="9" s="1"/>
  <c r="L14" i="9"/>
  <c r="L193" i="9" s="1"/>
  <c r="K14" i="9"/>
  <c r="K193" i="9" s="1"/>
  <c r="J14" i="9"/>
  <c r="J193" i="9" s="1"/>
  <c r="I14" i="9"/>
  <c r="I193" i="9" s="1"/>
  <c r="H14" i="9"/>
  <c r="H193" i="9" s="1"/>
  <c r="G14" i="9"/>
  <c r="G193" i="9" s="1"/>
  <c r="F14" i="9"/>
  <c r="F193" i="9" s="1"/>
  <c r="E14" i="9"/>
  <c r="E193" i="9" s="1"/>
  <c r="D14" i="9"/>
  <c r="D193" i="9" s="1"/>
  <c r="C14" i="9"/>
  <c r="C193" i="9" s="1"/>
  <c r="E194" i="9" l="1"/>
  <c r="I194" i="9"/>
  <c r="H199" i="9" s="1"/>
  <c r="C104" i="23" s="1"/>
  <c r="M194" i="9"/>
  <c r="M195" i="9" s="1"/>
  <c r="C194" i="9"/>
  <c r="G194" i="9"/>
  <c r="F194" i="9"/>
  <c r="F195" i="9" s="1"/>
  <c r="K194" i="9"/>
  <c r="K195" i="9" s="1"/>
  <c r="O193" i="9"/>
  <c r="O194" i="9" s="1"/>
  <c r="O195" i="9" s="1"/>
  <c r="J194" i="9"/>
  <c r="J195" i="9" s="1"/>
  <c r="N194" i="9"/>
  <c r="N195" i="9" s="1"/>
  <c r="D194" i="9"/>
  <c r="H194" i="9"/>
  <c r="H195" i="9" s="1"/>
  <c r="L194" i="9"/>
  <c r="L195" i="9" s="1"/>
  <c r="E195" i="9"/>
  <c r="I195" i="9" l="1"/>
  <c r="D5" i="10"/>
  <c r="C8" i="23" s="1"/>
  <c r="H202" i="9"/>
  <c r="H201" i="9"/>
  <c r="H203" i="9"/>
  <c r="D9" i="10" s="1"/>
  <c r="C12" i="23" s="1"/>
  <c r="H200" i="9"/>
  <c r="C105" i="23" s="1"/>
  <c r="G195" i="9"/>
  <c r="C195" i="9"/>
  <c r="D195" i="9"/>
  <c r="J199" i="9"/>
  <c r="I199" i="9"/>
  <c r="F5" i="10" l="1"/>
  <c r="E8" i="23" s="1"/>
  <c r="E5" i="10"/>
  <c r="D8" i="23" s="1"/>
  <c r="D104" i="23"/>
  <c r="J200" i="9"/>
  <c r="F6" i="10" s="1"/>
  <c r="E9" i="23" s="1"/>
  <c r="D8" i="10"/>
  <c r="C11" i="23" s="1"/>
  <c r="C107" i="23"/>
  <c r="D7" i="10"/>
  <c r="C10" i="23" s="1"/>
  <c r="C106" i="23"/>
  <c r="I200" i="9"/>
  <c r="D6" i="10"/>
  <c r="C9" i="23" s="1"/>
  <c r="J202" i="9"/>
  <c r="J201" i="9"/>
  <c r="I201" i="9"/>
  <c r="I202" i="9"/>
  <c r="J203" i="9"/>
  <c r="F9" i="10" s="1"/>
  <c r="I203" i="9"/>
  <c r="E9" i="10" s="1"/>
  <c r="D12" i="23" s="1"/>
  <c r="K199" i="9"/>
  <c r="K200" i="9" l="1"/>
  <c r="G6" i="10" s="1"/>
  <c r="F9" i="23" s="1"/>
  <c r="E104" i="23"/>
  <c r="G5" i="10"/>
  <c r="F8" i="23" s="1"/>
  <c r="F104" i="23"/>
  <c r="E12" i="23"/>
  <c r="B28" i="10"/>
  <c r="E8" i="10"/>
  <c r="D11" i="23" s="1"/>
  <c r="D107" i="23"/>
  <c r="F8" i="10"/>
  <c r="E11" i="23" s="1"/>
  <c r="E6" i="10"/>
  <c r="D9" i="23" s="1"/>
  <c r="D105" i="23"/>
  <c r="E7" i="10"/>
  <c r="D10" i="23" s="1"/>
  <c r="D106" i="23"/>
  <c r="F7" i="10"/>
  <c r="E10" i="23" s="1"/>
  <c r="K202" i="9"/>
  <c r="K201" i="9"/>
  <c r="B24" i="10"/>
  <c r="B25" i="10"/>
  <c r="K203" i="9"/>
  <c r="G9" i="10" s="1"/>
  <c r="F12" i="23" s="1"/>
  <c r="F28" i="10" l="1"/>
  <c r="J28" i="10"/>
  <c r="C28" i="10"/>
  <c r="G28" i="10"/>
  <c r="K28" i="10"/>
  <c r="I28" i="10"/>
  <c r="D28" i="10"/>
  <c r="L28" i="10"/>
  <c r="M28" i="10"/>
  <c r="H28" i="10"/>
  <c r="E28" i="10"/>
  <c r="D25" i="10"/>
  <c r="H25" i="10"/>
  <c r="L25" i="10"/>
  <c r="E25" i="10"/>
  <c r="I25" i="10"/>
  <c r="M25" i="10"/>
  <c r="G25" i="10"/>
  <c r="C25" i="10"/>
  <c r="J25" i="10"/>
  <c r="K25" i="10"/>
  <c r="F25" i="10"/>
  <c r="F24" i="10"/>
  <c r="J24" i="10"/>
  <c r="C24" i="10"/>
  <c r="G24" i="10"/>
  <c r="K24" i="10"/>
  <c r="I24" i="10"/>
  <c r="D24" i="10"/>
  <c r="L24" i="10"/>
  <c r="E24" i="10"/>
  <c r="M24" i="10"/>
  <c r="H24" i="10"/>
  <c r="E105" i="23"/>
  <c r="B27" i="10"/>
  <c r="F105" i="23"/>
  <c r="B26" i="10"/>
  <c r="E107" i="23"/>
  <c r="G8" i="10"/>
  <c r="F11" i="23" s="1"/>
  <c r="F107" i="23"/>
  <c r="E106" i="23"/>
  <c r="G7" i="10"/>
  <c r="F10" i="23" s="1"/>
  <c r="F106" i="23"/>
  <c r="J19" i="22" l="1"/>
  <c r="G19" i="22"/>
  <c r="F26" i="10"/>
  <c r="J26" i="10"/>
  <c r="G26" i="10"/>
  <c r="K26" i="10"/>
  <c r="E26" i="10"/>
  <c r="E29" i="10" s="1"/>
  <c r="M26" i="10"/>
  <c r="I26" i="10"/>
  <c r="D26" i="10"/>
  <c r="L26" i="10"/>
  <c r="H26" i="10"/>
  <c r="C26" i="10"/>
  <c r="H29" i="10"/>
  <c r="G29" i="10"/>
  <c r="F7" i="22" s="1"/>
  <c r="D27" i="10"/>
  <c r="H27" i="10"/>
  <c r="L27" i="10"/>
  <c r="E27" i="10"/>
  <c r="I27" i="10"/>
  <c r="M27" i="10"/>
  <c r="M29" i="10" s="1"/>
  <c r="L7" i="22" s="1"/>
  <c r="C27" i="10"/>
  <c r="K27" i="10"/>
  <c r="F27" i="10"/>
  <c r="G27" i="10"/>
  <c r="J27" i="10"/>
  <c r="J29" i="10" s="1"/>
  <c r="F29" i="10"/>
  <c r="E19" i="22"/>
  <c r="D29" i="10" l="1"/>
  <c r="C7" i="22" s="1"/>
  <c r="K29" i="10"/>
  <c r="J7" i="22" s="1"/>
  <c r="L29" i="10"/>
  <c r="K7" i="22" s="1"/>
  <c r="C29" i="10"/>
  <c r="B7" i="22" s="1"/>
  <c r="I29" i="10"/>
  <c r="H7" i="22" s="1"/>
  <c r="G7" i="22"/>
  <c r="I19" i="22"/>
  <c r="I7" i="22"/>
  <c r="D7" i="22"/>
  <c r="H19" i="22"/>
  <c r="E7" i="22"/>
  <c r="L19" i="22"/>
  <c r="F19" i="22"/>
  <c r="B19" i="22"/>
  <c r="K19" i="22"/>
  <c r="C19" i="22"/>
  <c r="D19" i="22"/>
</calcChain>
</file>

<file path=xl/sharedStrings.xml><?xml version="1.0" encoding="utf-8"?>
<sst xmlns="http://schemas.openxmlformats.org/spreadsheetml/2006/main" count="3492" uniqueCount="512">
  <si>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</si>
  <si>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</si>
  <si>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</si>
  <si>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</si>
  <si>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</si>
  <si>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</si>
  <si>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</si>
  <si>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</si>
  <si>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</si>
  <si>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</si>
  <si>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</si>
  <si>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</si>
  <si>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</si>
  <si>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</si>
  <si>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</si>
  <si>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</si>
  <si>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</si>
  <si>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</si>
  <si>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</si>
  <si>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</si>
  <si>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</si>
  <si>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</si>
  <si>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</si>
  <si>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</si>
  <si>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</si>
  <si>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</si>
  <si>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</si>
  <si>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</si>
  <si>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</si>
  <si>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</si>
  <si>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</si>
  <si>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</si>
  <si>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</si>
  <si>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</si>
  <si>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</si>
  <si>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</si>
  <si>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</si>
  <si>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</si>
  <si>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</si>
  <si>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</si>
  <si>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</si>
  <si>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</si>
  <si>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</si>
  <si>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</si>
  <si>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</si>
  <si>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</si>
  <si>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</si>
  <si>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</si>
  <si>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</si>
  <si>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</si>
  <si>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</si>
  <si>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</si>
  <si>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</si>
  <si>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</si>
  <si>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</si>
  <si>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</si>
  <si>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</si>
  <si>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</si>
  <si>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</si>
  <si>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</si>
  <si>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SUBJECT</t>
  </si>
  <si>
    <t>Preparatory Exam</t>
  </si>
  <si>
    <t>Course Outcome  (Cos)</t>
  </si>
  <si>
    <t xml:space="preserve"> Prof. Dileep &amp; CA Padmini V  </t>
  </si>
  <si>
    <t>III / ABCD</t>
  </si>
  <si>
    <t>PO10</t>
  </si>
  <si>
    <t>PO11</t>
  </si>
  <si>
    <t>CO 6</t>
  </si>
  <si>
    <t>CO6</t>
  </si>
  <si>
    <t>C06</t>
  </si>
  <si>
    <t>CO -PO Attainment Level -Batch-2019-21  3rd Semester</t>
  </si>
  <si>
    <t>MB197601</t>
  </si>
  <si>
    <t>AAKANKSHA RAO B.S</t>
  </si>
  <si>
    <t>MB197602</t>
  </si>
  <si>
    <t>ABHAY PAI</t>
  </si>
  <si>
    <t xml:space="preserve">MB197603 </t>
  </si>
  <si>
    <t xml:space="preserve">ABHISHEK HATTI </t>
  </si>
  <si>
    <t>MB197604</t>
  </si>
  <si>
    <t>ABHISHEK JAGADISH JOSHI</t>
  </si>
  <si>
    <t>MB197605</t>
  </si>
  <si>
    <t>ABHISHEK VIJAYKUMAR LAKKUNDI</t>
  </si>
  <si>
    <t>MB197606</t>
  </si>
  <si>
    <t>AISHWARYA R K</t>
  </si>
  <si>
    <t>MB197607</t>
  </si>
  <si>
    <t>AKASH ROSARIO</t>
  </si>
  <si>
    <t xml:space="preserve">MB197608 </t>
  </si>
  <si>
    <t xml:space="preserve">AKSHATHA BOPAIAH M </t>
  </si>
  <si>
    <t>MB197609</t>
  </si>
  <si>
    <t xml:space="preserve">AKSHATHA K M </t>
  </si>
  <si>
    <t>MB197610</t>
  </si>
  <si>
    <t>AKSHATHA M L</t>
  </si>
  <si>
    <t>MB197611</t>
  </si>
  <si>
    <t>AKSHAY KUMAR</t>
  </si>
  <si>
    <t>MB197612</t>
  </si>
  <si>
    <t>ALOK KRISHNA HEGDE</t>
  </si>
  <si>
    <t>MB197613</t>
  </si>
  <si>
    <t>AMOGH N</t>
  </si>
  <si>
    <t>MB197614</t>
  </si>
  <si>
    <t>ANANT BAJPAI</t>
  </si>
  <si>
    <t>MB197615</t>
  </si>
  <si>
    <t>ANIRUDH YS</t>
  </si>
  <si>
    <t xml:space="preserve">MB197616 </t>
  </si>
  <si>
    <t xml:space="preserve">ANJALI.T.M </t>
  </si>
  <si>
    <t>MB197617</t>
  </si>
  <si>
    <t>ARCHANA V</t>
  </si>
  <si>
    <t>MB197618</t>
  </si>
  <si>
    <t>ARUN RAVEENDRA BHAT</t>
  </si>
  <si>
    <t xml:space="preserve">MB197619 </t>
  </si>
  <si>
    <t>ASHWATHI SUNDARAM</t>
  </si>
  <si>
    <t>MB197620</t>
  </si>
  <si>
    <t>ATHRI D A</t>
  </si>
  <si>
    <t xml:space="preserve">MB197621 </t>
  </si>
  <si>
    <t>AYUSHI ANAND</t>
  </si>
  <si>
    <t>MB197622</t>
  </si>
  <si>
    <t>B VASAVI</t>
  </si>
  <si>
    <t>MB197623</t>
  </si>
  <si>
    <t>BALACHANDRA ADIGA</t>
  </si>
  <si>
    <t>MB197624</t>
  </si>
  <si>
    <t>BALAJI RAJ V T</t>
  </si>
  <si>
    <t>MB197625</t>
  </si>
  <si>
    <t>BHARATH GOWDA M R</t>
  </si>
  <si>
    <t>MB197626</t>
  </si>
  <si>
    <t>BHARATH KIRAN D V</t>
  </si>
  <si>
    <t>MB197627</t>
  </si>
  <si>
    <t>BHARATH P</t>
  </si>
  <si>
    <t>MB197628</t>
  </si>
  <si>
    <t>BHARGAVI</t>
  </si>
  <si>
    <t>MB197629</t>
  </si>
  <si>
    <t xml:space="preserve">BHUMIKA S J </t>
  </si>
  <si>
    <t>MB197630</t>
  </si>
  <si>
    <t>BINDU PRIYA</t>
  </si>
  <si>
    <t>MB197631</t>
  </si>
  <si>
    <t xml:space="preserve">C RAVI KUMAR </t>
  </si>
  <si>
    <t>MB197632</t>
  </si>
  <si>
    <t>CHAITRA HIREGOWDARA</t>
  </si>
  <si>
    <t>MB197633</t>
  </si>
  <si>
    <t>CHANDHAN S</t>
  </si>
  <si>
    <t>MB197634</t>
  </si>
  <si>
    <t>CHERUKURI TRIVENI</t>
  </si>
  <si>
    <t>MB197635</t>
  </si>
  <si>
    <t>CHETAN VIJAY</t>
  </si>
  <si>
    <t>MB197636</t>
  </si>
  <si>
    <t>CHIRAAG. M</t>
  </si>
  <si>
    <t>MB197637</t>
  </si>
  <si>
    <t>CLINTAN JOYAN ROCHE</t>
  </si>
  <si>
    <t>MB197638</t>
  </si>
  <si>
    <t>DARSHAN G</t>
  </si>
  <si>
    <t>MB197639</t>
  </si>
  <si>
    <t>DARSHAN TOOLAHALLI</t>
  </si>
  <si>
    <t>MB197640</t>
  </si>
  <si>
    <t>DEEKSHA. G</t>
  </si>
  <si>
    <t>MB197641</t>
  </si>
  <si>
    <t>DEEKSHA K</t>
  </si>
  <si>
    <t>MB197642</t>
  </si>
  <si>
    <t>DEENA K</t>
  </si>
  <si>
    <t>MB197643</t>
  </si>
  <si>
    <t>DEEPAK DESAI</t>
  </si>
  <si>
    <t>MB197644</t>
  </si>
  <si>
    <t>DEEPIKA M</t>
  </si>
  <si>
    <t>MB197645</t>
  </si>
  <si>
    <t>DILEEP SATISH HEGDE</t>
  </si>
  <si>
    <t>MB197646</t>
  </si>
  <si>
    <t>DIVYA MUGADUR</t>
  </si>
  <si>
    <t>MB197647</t>
  </si>
  <si>
    <t>DIVYASHREE R</t>
  </si>
  <si>
    <t>MB197648</t>
  </si>
  <si>
    <t>GANAPATI JANARDHAN BHAT</t>
  </si>
  <si>
    <t>MB197649</t>
  </si>
  <si>
    <t>GOWTHAM S M</t>
  </si>
  <si>
    <t>MB197650</t>
  </si>
  <si>
    <t>GREESHMA G M</t>
  </si>
  <si>
    <t>MB197651</t>
  </si>
  <si>
    <t>GUNJAN RAJ</t>
  </si>
  <si>
    <t>MB197652</t>
  </si>
  <si>
    <t>GURUPRASAD R</t>
  </si>
  <si>
    <t>MB197653</t>
  </si>
  <si>
    <t>HARSHA NAGARAJ DAS</t>
  </si>
  <si>
    <t>MB197654</t>
  </si>
  <si>
    <t>K KRISHNAPRASAD</t>
  </si>
  <si>
    <t>MB197655</t>
  </si>
  <si>
    <t>K R AKSHAY</t>
  </si>
  <si>
    <t>MB197656</t>
  </si>
  <si>
    <t>KAMBHAM HARSHITHA</t>
  </si>
  <si>
    <t>MB197657</t>
  </si>
  <si>
    <t>KARAN SK</t>
  </si>
  <si>
    <t>MB197658</t>
  </si>
  <si>
    <t xml:space="preserve">KARTHIK AV </t>
  </si>
  <si>
    <t>MB197659</t>
  </si>
  <si>
    <t>KARTHIK N D</t>
  </si>
  <si>
    <t>MB197660</t>
  </si>
  <si>
    <t>KEERTHAN KAMATH</t>
  </si>
  <si>
    <t>MB197661</t>
  </si>
  <si>
    <t>KEERTI PATIL</t>
  </si>
  <si>
    <t>MB197662</t>
  </si>
  <si>
    <t>KESHAV ADITYA</t>
  </si>
  <si>
    <t>MB197663</t>
  </si>
  <si>
    <t>KRITI SHUKLA</t>
  </si>
  <si>
    <t>MB197664</t>
  </si>
  <si>
    <t>KUBERANAND N</t>
  </si>
  <si>
    <t>MB197665</t>
  </si>
  <si>
    <t>LALITHA TV</t>
  </si>
  <si>
    <t>MB197666</t>
  </si>
  <si>
    <t>LATHASHREE S</t>
  </si>
  <si>
    <t>MB197667</t>
  </si>
  <si>
    <t xml:space="preserve">LAVANYA H </t>
  </si>
  <si>
    <t xml:space="preserve">MB197668 </t>
  </si>
  <si>
    <t xml:space="preserve">LEELAVATI B THITE </t>
  </si>
  <si>
    <t>MB197669</t>
  </si>
  <si>
    <t>LEENA PARIK</t>
  </si>
  <si>
    <t>MB197670</t>
  </si>
  <si>
    <t>LINGRAJ KUMAR PATIL</t>
  </si>
  <si>
    <t>MB197671</t>
  </si>
  <si>
    <t>LOKESH MG</t>
  </si>
  <si>
    <t>MB197672</t>
  </si>
  <si>
    <t>MAHESHA.S</t>
  </si>
  <si>
    <t>MB197674</t>
  </si>
  <si>
    <t>MALLIKARJUN J</t>
  </si>
  <si>
    <t>MB197675</t>
  </si>
  <si>
    <t>MAMATHA</t>
  </si>
  <si>
    <t xml:space="preserve">MB197676 </t>
  </si>
  <si>
    <t xml:space="preserve">MAMATHA BHASKAR GAONKAR </t>
  </si>
  <si>
    <t>MB197677</t>
  </si>
  <si>
    <t>MANOJ BASAPPA KATTI</t>
  </si>
  <si>
    <t>MB197678</t>
  </si>
  <si>
    <t>MEGHANA R T</t>
  </si>
  <si>
    <t>MB197679</t>
  </si>
  <si>
    <t>MOHAN R</t>
  </si>
  <si>
    <t>MB197680</t>
  </si>
  <si>
    <t>MOHD ZEESHAN ATHANI</t>
  </si>
  <si>
    <t>MB197681</t>
  </si>
  <si>
    <t>MUZAMMIL RIHAN</t>
  </si>
  <si>
    <t xml:space="preserve">MB197682 </t>
  </si>
  <si>
    <t xml:space="preserve">N B GOWTAMI </t>
  </si>
  <si>
    <t>MB197683</t>
  </si>
  <si>
    <t>NAGASHREE UMESH. K</t>
  </si>
  <si>
    <t xml:space="preserve">MB197684 </t>
  </si>
  <si>
    <t xml:space="preserve">NAMRATA S KOTUR </t>
  </si>
  <si>
    <t>MB197685</t>
  </si>
  <si>
    <t>NARAHARI K K</t>
  </si>
  <si>
    <t>MB197686</t>
  </si>
  <si>
    <t>NIKHIL K</t>
  </si>
  <si>
    <t>MB197687</t>
  </si>
  <si>
    <t>NIKITA L</t>
  </si>
  <si>
    <t>MB197688</t>
  </si>
  <si>
    <t>NIKITA M</t>
  </si>
  <si>
    <t>MB197689</t>
  </si>
  <si>
    <t>NITHIN SHASHINDRAN</t>
  </si>
  <si>
    <t>MB197690</t>
  </si>
  <si>
    <t>NITHIN VARMA M</t>
  </si>
  <si>
    <t>MB197691</t>
  </si>
  <si>
    <t>AMARNATH P M</t>
  </si>
  <si>
    <t>MB197692</t>
  </si>
  <si>
    <t>POOJA BILLAVA.L</t>
  </si>
  <si>
    <t>MB197693</t>
  </si>
  <si>
    <t>POOJA MALLAPPA PATIL</t>
  </si>
  <si>
    <t>MB197694</t>
  </si>
  <si>
    <t>POORNIMA D PATIL</t>
  </si>
  <si>
    <t>MB197695</t>
  </si>
  <si>
    <t>PRAJEETH A GOUTHAM</t>
  </si>
  <si>
    <t>MB197696</t>
  </si>
  <si>
    <t>PRAJNA PRAMANIK</t>
  </si>
  <si>
    <t xml:space="preserve">MB197697 </t>
  </si>
  <si>
    <t xml:space="preserve">PRAJNA SHETTY </t>
  </si>
  <si>
    <t>MB197698</t>
  </si>
  <si>
    <t>PRANAV PRAMOD KUMAR</t>
  </si>
  <si>
    <t>MB197699</t>
  </si>
  <si>
    <t>PRATEEK BHAT</t>
  </si>
  <si>
    <t>MB197700</t>
  </si>
  <si>
    <t>PRATHIKSHA PAWAR.C</t>
  </si>
  <si>
    <t>MB197701</t>
  </si>
  <si>
    <t>PRITHVI SHANKARANARAYANA HEGDE</t>
  </si>
  <si>
    <t>MB197702</t>
  </si>
  <si>
    <t>PRIYANKA V MURTHY</t>
  </si>
  <si>
    <t>MB197703</t>
  </si>
  <si>
    <t>PRIYASHREE S</t>
  </si>
  <si>
    <t xml:space="preserve">MB197704 </t>
  </si>
  <si>
    <t xml:space="preserve">PUSHPA PRANITHA T </t>
  </si>
  <si>
    <t>MB197705</t>
  </si>
  <si>
    <t>R N ROHIT</t>
  </si>
  <si>
    <t>MB197706</t>
  </si>
  <si>
    <t>RAHUL JADHAV M</t>
  </si>
  <si>
    <t>MB197707</t>
  </si>
  <si>
    <t>RAHUL NAIR H</t>
  </si>
  <si>
    <t>MB197708</t>
  </si>
  <si>
    <t>RAJATH S</t>
  </si>
  <si>
    <t xml:space="preserve">MB197709 </t>
  </si>
  <si>
    <t xml:space="preserve">RAKSHITH P S </t>
  </si>
  <si>
    <t>MB197710</t>
  </si>
  <si>
    <t>RAMYA R</t>
  </si>
  <si>
    <t>MB197711</t>
  </si>
  <si>
    <t>RANJITH MN</t>
  </si>
  <si>
    <t>MB197712</t>
  </si>
  <si>
    <t>RASHMI</t>
  </si>
  <si>
    <t xml:space="preserve">MB197713 </t>
  </si>
  <si>
    <t xml:space="preserve">RESHMA SUBRAY HEGDE </t>
  </si>
  <si>
    <t>MB197714</t>
  </si>
  <si>
    <t>S PAVAN KUMAR</t>
  </si>
  <si>
    <t>MB197715</t>
  </si>
  <si>
    <t>S RAJASHRI</t>
  </si>
  <si>
    <t>MB197716</t>
  </si>
  <si>
    <t>SAGAR MURLIDHAR DESAI</t>
  </si>
  <si>
    <t>MB197717</t>
  </si>
  <si>
    <t>SAHANA S. GAONKAR</t>
  </si>
  <si>
    <t>MB197718</t>
  </si>
  <si>
    <t>SAINATH VINAYAK KULKARNI</t>
  </si>
  <si>
    <t>MB197719</t>
  </si>
  <si>
    <t>SALMAN PASHA</t>
  </si>
  <si>
    <t>MB197720</t>
  </si>
  <si>
    <t>SAMARTH.M</t>
  </si>
  <si>
    <t>MB197722</t>
  </si>
  <si>
    <t>SANDESH SHRIDHAR SHET</t>
  </si>
  <si>
    <t>MB197723</t>
  </si>
  <si>
    <t>SANDESHA TIMMAYYA BHAT</t>
  </si>
  <si>
    <t>MB197724</t>
  </si>
  <si>
    <t>SANDESHSAVAK S</t>
  </si>
  <si>
    <t>MB197725</t>
  </si>
  <si>
    <t>Y.SATHISH KUMAR</t>
  </si>
  <si>
    <t>MB197726</t>
  </si>
  <si>
    <t>SATISH REDDY Y</t>
  </si>
  <si>
    <t>MB197727</t>
  </si>
  <si>
    <t>SHAHISTA PARVEEN</t>
  </si>
  <si>
    <t>MB197728</t>
  </si>
  <si>
    <t>SHASHANK BT</t>
  </si>
  <si>
    <t>MB197729</t>
  </si>
  <si>
    <t>SHASHANK KHARVI</t>
  </si>
  <si>
    <t>Mb197730</t>
  </si>
  <si>
    <t>SHASHI KIRAN</t>
  </si>
  <si>
    <t>MB197731</t>
  </si>
  <si>
    <t>SHASHINAGA.C</t>
  </si>
  <si>
    <t xml:space="preserve">MB197732 </t>
  </si>
  <si>
    <t>SHEELA HEGDE</t>
  </si>
  <si>
    <t>MB197733</t>
  </si>
  <si>
    <t>SHRAVYA SHETTY</t>
  </si>
  <si>
    <t>MB197734</t>
  </si>
  <si>
    <t xml:space="preserve">SHIVAPRASAD DR </t>
  </si>
  <si>
    <t>MB197735</t>
  </si>
  <si>
    <t>SHREYA AD</t>
  </si>
  <si>
    <t>MB197736</t>
  </si>
  <si>
    <t>SHREYA S</t>
  </si>
  <si>
    <t xml:space="preserve">MB197737 </t>
  </si>
  <si>
    <t>SHREYA SHAHAPURKAR</t>
  </si>
  <si>
    <t>MB197738</t>
  </si>
  <si>
    <t>SHREYA SATISH DESHPANDE</t>
  </si>
  <si>
    <t xml:space="preserve">MB197739 </t>
  </si>
  <si>
    <t>SHRIHARI V</t>
  </si>
  <si>
    <t>MB197740</t>
  </si>
  <si>
    <t>SHRUTHI B</t>
  </si>
  <si>
    <t xml:space="preserve">MB197741 </t>
  </si>
  <si>
    <t>SHUBHAM BASAVARAJ BEESANAKOPPA</t>
  </si>
  <si>
    <t>Mb197742</t>
  </si>
  <si>
    <t>SINDHU NARASIMHA HEGDE</t>
  </si>
  <si>
    <t>MB197743</t>
  </si>
  <si>
    <t>SMEETA PATIL</t>
  </si>
  <si>
    <t>MB197744</t>
  </si>
  <si>
    <t>SNEHA. M</t>
  </si>
  <si>
    <t>MB197746</t>
  </si>
  <si>
    <t>SRAVANTHI T</t>
  </si>
  <si>
    <t>MB197747</t>
  </si>
  <si>
    <t>SRINIDHI BK</t>
  </si>
  <si>
    <t>MB197748</t>
  </si>
  <si>
    <t xml:space="preserve">SRIVALLI N GUPTHA </t>
  </si>
  <si>
    <t>MB197749</t>
  </si>
  <si>
    <t>SUBHASHINI D</t>
  </si>
  <si>
    <t>MB197750</t>
  </si>
  <si>
    <t>SUDHAKARA J V</t>
  </si>
  <si>
    <t>MB197751</t>
  </si>
  <si>
    <t>SUGAN G R</t>
  </si>
  <si>
    <t>MB197752</t>
  </si>
  <si>
    <t>SUMANTH O R</t>
  </si>
  <si>
    <t>MB197753</t>
  </si>
  <si>
    <t>SUNITHA SAGIRAJU U</t>
  </si>
  <si>
    <t>MB197754</t>
  </si>
  <si>
    <t>SUPRITA S CHATNI</t>
  </si>
  <si>
    <t>MB197755</t>
  </si>
  <si>
    <t>SURAJ MUTHU</t>
  </si>
  <si>
    <t>MB197756</t>
  </si>
  <si>
    <t>SUSHMA KAMATH</t>
  </si>
  <si>
    <t xml:space="preserve">MB197757 </t>
  </si>
  <si>
    <t>SUSHMA BHAT K</t>
  </si>
  <si>
    <t>MB197758</t>
  </si>
  <si>
    <t xml:space="preserve">SUSHMITHA D.R </t>
  </si>
  <si>
    <t>MB197759</t>
  </si>
  <si>
    <t>SUSHMITHA P</t>
  </si>
  <si>
    <t>MB197760</t>
  </si>
  <si>
    <t>SWATI KUMARI</t>
  </si>
  <si>
    <t>MB197761</t>
  </si>
  <si>
    <t>SWETHA T R</t>
  </si>
  <si>
    <t>MB197762</t>
  </si>
  <si>
    <t>SYED ASIF PASHA</t>
  </si>
  <si>
    <t>MB197763</t>
  </si>
  <si>
    <t>TADAVARTHY RAGA HANISHA</t>
  </si>
  <si>
    <t>MB197764</t>
  </si>
  <si>
    <t>TAHSIN HADALGE</t>
  </si>
  <si>
    <t>MB197765</t>
  </si>
  <si>
    <t>TANZEEL AHMED</t>
  </si>
  <si>
    <t xml:space="preserve">MB197766 </t>
  </si>
  <si>
    <t xml:space="preserve">TAUHEED AHAMED </t>
  </si>
  <si>
    <t>MB197767</t>
  </si>
  <si>
    <t>TEJASHREE BHAT</t>
  </si>
  <si>
    <t>MB197768</t>
  </si>
  <si>
    <t>TEJASHWINI S</t>
  </si>
  <si>
    <t xml:space="preserve">MB197769 </t>
  </si>
  <si>
    <t xml:space="preserve">THANIKA DEVI A </t>
  </si>
  <si>
    <t>MB197770</t>
  </si>
  <si>
    <t>THEJASVI N</t>
  </si>
  <si>
    <t>MB197771</t>
  </si>
  <si>
    <t>T H V THARAGA</t>
  </si>
  <si>
    <t>MB197772</t>
  </si>
  <si>
    <t>UDAYARAVIKANTH KV</t>
  </si>
  <si>
    <t>MB197773</t>
  </si>
  <si>
    <t>VANDANA BEEJADI VENKATESHA</t>
  </si>
  <si>
    <t>MB197774</t>
  </si>
  <si>
    <t>VARSHINI.S</t>
  </si>
  <si>
    <t>MB197775</t>
  </si>
  <si>
    <t>VASAVI.V</t>
  </si>
  <si>
    <t>MB197776</t>
  </si>
  <si>
    <t>VIDYA V T</t>
  </si>
  <si>
    <t>MB197777</t>
  </si>
  <si>
    <t>VIGNESH V KAMATH</t>
  </si>
  <si>
    <t>MB197778</t>
  </si>
  <si>
    <t>VIKRAM RATHOD</t>
  </si>
  <si>
    <t>MB197779</t>
  </si>
  <si>
    <t>VIVEKA</t>
  </si>
  <si>
    <t>MB197780</t>
  </si>
  <si>
    <t>YASHASWINI H.K</t>
  </si>
  <si>
    <t xml:space="preserve">Prof. Sowmya D S </t>
  </si>
  <si>
    <t>Final CO-PO Attainment -Batch-2019-21  3rd Semester</t>
  </si>
  <si>
    <t xml:space="preserve">Prof. Anitha BM D'Silva &amp; prof. Uma Sharma  </t>
  </si>
  <si>
    <t>Sub:  INTERNATIONAL BUSINESS         Sub Code: 4.1</t>
  </si>
  <si>
    <t xml:space="preserve">INTERNATIONAL FINANCIAL MANAGEMENT  </t>
  </si>
  <si>
    <t>Sub:INTERNATIONAL FINANCIAL MANAGEMENT                 Sub Code: 4.2.2</t>
  </si>
  <si>
    <t>4.2.2</t>
  </si>
  <si>
    <t>4.2.3</t>
  </si>
  <si>
    <t>Derivatives and Risk Management</t>
  </si>
  <si>
    <t>Prof. Sree Vallabhan Narayanan</t>
  </si>
  <si>
    <t>AKSHATHA K M</t>
  </si>
  <si>
    <t>BHUMIKA S J</t>
  </si>
  <si>
    <t>C RAVI KUMAR</t>
  </si>
  <si>
    <t>MB197684</t>
  </si>
  <si>
    <t>NAMRATA S KOTUR</t>
  </si>
  <si>
    <t>MB197732</t>
  </si>
  <si>
    <t>SHIVAPRASAD DR</t>
  </si>
  <si>
    <t>MB197741</t>
  </si>
  <si>
    <t>SRIVALLI N GUPTHA</t>
  </si>
  <si>
    <t>VIVEKA R</t>
  </si>
  <si>
    <t>KARTHIK AV</t>
  </si>
  <si>
    <t>MB197616</t>
  </si>
  <si>
    <t>ANJALI.T.M</t>
  </si>
  <si>
    <t>MB197704</t>
  </si>
  <si>
    <t>PUSHPA PRANITHA T</t>
  </si>
  <si>
    <t>MB197769</t>
  </si>
  <si>
    <t>THANIKA DEVI A</t>
  </si>
  <si>
    <t>Sub:DERIVATIVES AND RISK MANAGEMENT        Sub Code: 4.2.3</t>
  </si>
  <si>
    <t>Sub: SALES AND DISTRIBUTION MANAGEMENT AND RETAILING    Sub Code: 4.3.1</t>
  </si>
  <si>
    <t xml:space="preserve">Dr. Noor Firdoos Jahan &amp; Prof. Uma Sharma </t>
  </si>
  <si>
    <t>Sub: SERVICES MARKETING AND CUSTOMER RELATIONSHIP MANAGEMENT      Sub Code:4.3.2</t>
  </si>
  <si>
    <t>Prof. Anitha BM D'Silva &amp; Prof. Rashmi Shetty</t>
  </si>
  <si>
    <t>SERVICES MARKETING AND CUSTOMER RELATIONSHIP MANAGEMENT</t>
  </si>
  <si>
    <t>4.3.2</t>
  </si>
  <si>
    <t>Sub:  INTEGRATED MARKETING COMMUNICATION AND DIGITAL MARKETING                Sub Code: 4.3.3</t>
  </si>
  <si>
    <t xml:space="preserve"> INTEGRATED MARKETING COMMUNICATION AND DIGITAL MARKETING</t>
  </si>
  <si>
    <t>4.3.3</t>
  </si>
  <si>
    <t>Dr Padmalini Singh &amp; Prof. Ramya</t>
  </si>
  <si>
    <t xml:space="preserve">IV / BC&amp;D </t>
  </si>
  <si>
    <t>IV /B&amp;D</t>
  </si>
  <si>
    <t>IV/ BC&amp;D</t>
  </si>
  <si>
    <t>4.3.1</t>
  </si>
  <si>
    <t xml:space="preserve"> SALES AND DISTRIBUTION MANAGEMENT AND RETAILING</t>
  </si>
  <si>
    <t>IV / ABC&amp;D</t>
  </si>
  <si>
    <t>INTERNATIONAL BUSINESS</t>
  </si>
  <si>
    <t>IV /A &amp; B</t>
  </si>
  <si>
    <t>IV/ B &amp; C</t>
  </si>
  <si>
    <t xml:space="preserve"> Dr. A. Narasima Venkatesh &amp; Prof. Sowmya. D. S</t>
  </si>
  <si>
    <t>IV/ AC &amp;D</t>
  </si>
  <si>
    <t>4.4.1</t>
  </si>
  <si>
    <t>Sub: GLOBAL HRM          Sub Code:4.4.1</t>
  </si>
  <si>
    <t>GLOBAL HRM</t>
  </si>
  <si>
    <t>MB197608</t>
  </si>
  <si>
    <t>AKSHATHA BOPAIAH M</t>
  </si>
  <si>
    <t>MB197682</t>
  </si>
  <si>
    <t>N B GOWTAMI</t>
  </si>
  <si>
    <t>MB197697</t>
  </si>
  <si>
    <t>PRAJNA SHETTY</t>
  </si>
  <si>
    <t>MB197713</t>
  </si>
  <si>
    <t>RESHMA SUBRAY HEGDE</t>
  </si>
  <si>
    <t>SUSHMITHA D.R</t>
  </si>
  <si>
    <t>MB197603</t>
  </si>
  <si>
    <t>ABHISHEK HATTI</t>
  </si>
  <si>
    <t>MB197619</t>
  </si>
  <si>
    <t>IV /A&amp;C</t>
  </si>
  <si>
    <t>4.4.2</t>
  </si>
  <si>
    <t>Sub: STRATEGIC HRM           Sub Code: 4.4.2</t>
  </si>
  <si>
    <t xml:space="preserve">STRATEGIC HRM  </t>
  </si>
  <si>
    <t xml:space="preserve">Prof.  Sowmya. D. S  </t>
  </si>
  <si>
    <t>INDUSTRIAL RELATIONS AND HR AUDIT</t>
  </si>
  <si>
    <t>4.4.3</t>
  </si>
  <si>
    <t>Sub: INDUSTRIAL RELATIONS AND HR AUDIT         Sub Code:4.4.3</t>
  </si>
  <si>
    <t>IV / ACD</t>
  </si>
  <si>
    <t>4.7.1</t>
  </si>
  <si>
    <t>IV / ABCD</t>
  </si>
  <si>
    <t>Sub:  BIG DATA ANALYTICS               Sub Code: 4.7.1</t>
  </si>
  <si>
    <t xml:space="preserve">BIG DATA ANALYTICS     </t>
  </si>
  <si>
    <t xml:space="preserve">Prof.  NNS Reddy &amp; Prof. Shreya Shankar    </t>
  </si>
  <si>
    <t>Sub:  DATA VISUALIZATION AND BUSINESS REPORTING USING TABLEAU          Sub Code: 4.7.2</t>
  </si>
  <si>
    <t>DATA VISUALIZATION AND BUSINESS REPORTING USING TABLEAU</t>
  </si>
  <si>
    <t xml:space="preserve"> Prof.  NNS Reddy &amp; Prof. Shreya Shankar</t>
  </si>
  <si>
    <t>IV/ ABCD</t>
  </si>
  <si>
    <t>4.7.2</t>
  </si>
  <si>
    <t xml:space="preserve"> Dr. Santhosh M</t>
  </si>
  <si>
    <t>Sub: EMERGING TECHNOLOGIES AND FUTURE SKILLS FOR  BUSINESS LEADERS          Sub Code: 3.7.4</t>
  </si>
  <si>
    <t>4.7.3</t>
  </si>
  <si>
    <t>EMERGING TECHNOLOGIES AND FUTURE SKILLS FOR  BUSINESS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</si>
</sst>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8" fillId="3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3" fillId="13" borderId="0" xfId="0" applyFont="1" applyFill="1"/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3" fillId="7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2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18" borderId="0" xfId="0" applyFill="1"/>
    <xf numFmtId="0" fontId="0" fillId="19" borderId="0" xfId="0" applyFill="1"/>
    <xf numFmtId="0" fontId="12" fillId="0" borderId="0" xfId="0" applyFont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0" xfId="0" applyFont="1"/>
    <xf numFmtId="0" fontId="4" fillId="19" borderId="0" xfId="0" applyFont="1" applyFill="1" applyAlignment="1"/>
    <xf numFmtId="0" fontId="1" fillId="19" borderId="0" xfId="0" applyFont="1" applyFill="1"/>
    <xf numFmtId="0" fontId="0" fillId="19" borderId="0" xfId="0" applyFill="1" applyAlignment="1">
      <alignment horizontal="center"/>
    </xf>
    <xf numFmtId="0" fontId="3" fillId="19" borderId="0" xfId="0" applyFont="1" applyFill="1" applyAlignment="1">
      <alignment horizontal="center"/>
    </xf>
    <xf numFmtId="0" fontId="8" fillId="19" borderId="0" xfId="0" applyFont="1" applyFill="1" applyAlignment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0" fontId="3" fillId="19" borderId="1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19" borderId="5" xfId="0" applyFont="1" applyFill="1" applyBorder="1" applyAlignment="1"/>
    <xf numFmtId="0" fontId="4" fillId="18" borderId="0" xfId="0" applyFont="1" applyFill="1" applyAlignment="1"/>
    <xf numFmtId="0" fontId="1" fillId="18" borderId="0" xfId="0" applyFont="1" applyFill="1"/>
    <xf numFmtId="0" fontId="0" fillId="18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8" fillId="18" borderId="0" xfId="0" applyFont="1" applyFill="1" applyAlignment="1"/>
    <xf numFmtId="0" fontId="2" fillId="18" borderId="0" xfId="0" applyFont="1" applyFill="1" applyAlignment="1">
      <alignment horizontal="center"/>
    </xf>
    <xf numFmtId="0" fontId="2" fillId="18" borderId="0" xfId="0" applyFont="1" applyFill="1"/>
    <xf numFmtId="0" fontId="3" fillId="18" borderId="1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0" fontId="4" fillId="18" borderId="5" xfId="0" applyFont="1" applyFill="1" applyBorder="1" applyAlignment="1"/>
    <xf numFmtId="0" fontId="2" fillId="19" borderId="1" xfId="0" applyFont="1" applyFill="1" applyBorder="1"/>
    <xf numFmtId="0" fontId="12" fillId="16" borderId="1" xfId="0" applyFont="1" applyFill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12" fillId="10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17" borderId="1" xfId="0" applyNumberFormat="1" applyFont="1" applyFill="1" applyBorder="1" applyAlignment="1">
      <alignment horizontal="center" vertical="center"/>
    </xf>
    <xf numFmtId="1" fontId="12" fillId="1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18" borderId="0" xfId="0" applyFont="1" applyFill="1" applyAlignment="1">
      <alignment wrapText="1"/>
    </xf>
    <xf numFmtId="0" fontId="4" fillId="19" borderId="0" xfId="0" applyFont="1" applyFill="1" applyAlignment="1">
      <alignment wrapText="1"/>
    </xf>
    <xf numFmtId="0" fontId="12" fillId="1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1" fontId="18" fillId="12" borderId="1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/>
    </xf>
    <xf numFmtId="1" fontId="19" fillId="1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/>
    </xf>
    <xf numFmtId="0" fontId="18" fillId="15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19" borderId="0" xfId="0" applyFill="1"/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5" fillId="19" borderId="0" xfId="0" applyFont="1" applyFill="1" applyAlignment="1"/>
    <xf numFmtId="0" fontId="18" fillId="20" borderId="1" xfId="0" applyFont="1" applyFill="1" applyBorder="1" applyAlignment="1">
      <alignment horizontal="left" vertical="center" wrapText="1"/>
    </xf>
    <xf numFmtId="1" fontId="19" fillId="2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19" borderId="0" xfId="0" applyFill="1"/>
    <xf numFmtId="0" fontId="6" fillId="0" borderId="1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19" borderId="0" xfId="0" applyFill="1"/>
    <xf numFmtId="0" fontId="5" fillId="19" borderId="0" xfId="0" applyFont="1" applyFill="1" applyAlignment="1">
      <alignment horizontal="center"/>
    </xf>
    <xf numFmtId="0" fontId="16" fillId="19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11" borderId="19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0" fontId="4" fillId="19" borderId="0" xfId="0" applyFont="1" applyFill="1" applyAlignment="1">
      <alignment horizontal="center" wrapText="1"/>
    </xf>
    <xf numFmtId="0" fontId="0" fillId="19" borderId="0" xfId="0" applyFill="1" applyAlignment="1">
      <alignment wrapText="1"/>
    </xf>
    <xf numFmtId="0" fontId="1" fillId="19" borderId="0" xfId="0" applyFont="1" applyFill="1" applyAlignment="1">
      <alignment horizontal="center" wrapText="1"/>
    </xf>
    <xf numFmtId="0" fontId="7" fillId="19" borderId="0" xfId="0" applyFont="1" applyFill="1" applyAlignment="1">
      <alignment horizontal="center" wrapText="1"/>
    </xf>
    <xf numFmtId="0" fontId="23" fillId="19" borderId="0" xfId="0" applyFont="1" applyFill="1" applyAlignment="1">
      <alignment horizontal="center" wrapText="1"/>
    </xf>
    <xf numFmtId="0" fontId="3" fillId="19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755697</xdr:colOff>
      <xdr:row>1</xdr:row>
      <xdr:rowOff>23112</xdr:rowOff>
    </xdr:from>
    <xdr:to>
      <xdr:col>0</xdr:col>
      <xdr:colOff>1441497</xdr:colOff>
      <xdr:row>4</xdr:row>
      <xdr:rowOff>73538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97" y="26123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135731</xdr:colOff>
      <xdr:row>3</xdr:row>
      <xdr:rowOff>109957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7" name="Picture 6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8" name="Picture 7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157582</xdr:rowOff>
    </xdr:to>
    <xdr:pic>
      <xdr:nvPicPr>
        <xdr:cNvPr id="9" name="Picture 8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69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157582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4</xdr:row>
      <xdr:rowOff>14707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69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174251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66675</xdr:rowOff>
    </xdr:from>
    <xdr:to>
      <xdr:col>0</xdr:col>
      <xdr:colOff>1314450</xdr:colOff>
      <xdr:row>2</xdr:row>
      <xdr:rowOff>117101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973667</xdr:colOff>
      <xdr:row>0</xdr:row>
      <xdr:rowOff>84666</xdr:rowOff>
    </xdr:from>
    <xdr:to>
      <xdr:col>0</xdr:col>
      <xdr:colOff>1659467</xdr:colOff>
      <xdr:row>3</xdr:row>
      <xdr:rowOff>82175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8466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1153584</xdr:colOff>
      <xdr:row>0</xdr:row>
      <xdr:rowOff>105834</xdr:rowOff>
    </xdr:from>
    <xdr:to>
      <xdr:col>1</xdr:col>
      <xdr:colOff>146051</xdr:colOff>
      <xdr:row>3</xdr:row>
      <xdr:rowOff>103343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4" y="105834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1171575</xdr:colOff>
      <xdr:row>0</xdr:row>
      <xdr:rowOff>0</xdr:rowOff>
    </xdr:from>
    <xdr:to>
      <xdr:col>1</xdr:col>
      <xdr:colOff>161925</xdr:colOff>
      <xdr:row>3</xdr:row>
      <xdr:rowOff>2801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1312333</xdr:colOff>
      <xdr:row>0</xdr:row>
      <xdr:rowOff>137583</xdr:rowOff>
    </xdr:from>
    <xdr:to>
      <xdr:col>1</xdr:col>
      <xdr:colOff>304800</xdr:colOff>
      <xdr:row>3</xdr:row>
      <xdr:rowOff>135092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" y="13758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1524000</xdr:colOff>
      <xdr:row>0</xdr:row>
      <xdr:rowOff>52917</xdr:rowOff>
    </xdr:from>
    <xdr:to>
      <xdr:col>1</xdr:col>
      <xdr:colOff>516467</xdr:colOff>
      <xdr:row>3</xdr:row>
      <xdr:rowOff>50426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291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1393032</xdr:colOff>
      <xdr:row>0</xdr:row>
      <xdr:rowOff>130969</xdr:rowOff>
    </xdr:from>
    <xdr:to>
      <xdr:col>1</xdr:col>
      <xdr:colOff>388144</xdr:colOff>
      <xdr:row>3</xdr:row>
      <xdr:rowOff>133770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032" y="130969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109957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892969</xdr:colOff>
      <xdr:row>0</xdr:row>
      <xdr:rowOff>119063</xdr:rowOff>
    </xdr:from>
    <xdr:to>
      <xdr:col>0</xdr:col>
      <xdr:colOff>1578769</xdr:colOff>
      <xdr:row>3</xdr:row>
      <xdr:rowOff>121864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9" y="11906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zoomScale="80" zoomScaleNormal="80" workbookViewId="0">
      <selection activeCell="H8" sqref="H8"/>
    </sheetView>
  </sheetViews>
  <sheetFormatPr defaultRowHeight="15" x14ac:dyDescent="0.25"/>
  <cols>
    <col min="1" max="1" width="24.5703125" style="1" customWidth="1"/>
    <col min="2" max="2" width="46.85546875" style="1" customWidth="1"/>
    <col min="3" max="13" width="8.7109375" style="2" customWidth="1"/>
    <col min="14" max="14" width="10.85546875" style="2" customWidth="1"/>
    <col min="15" max="15" width="15.7109375" style="50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176" t="s">
        <v>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" customHeight="1" x14ac:dyDescent="0.3">
      <c r="A2" s="176" t="s">
        <v>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" customHeight="1" x14ac:dyDescent="0.3">
      <c r="A3" s="176" t="s">
        <v>43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5" customHeight="1" x14ac:dyDescent="0.3">
      <c r="A4" s="177" t="s">
        <v>56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5" customHeight="1" x14ac:dyDescent="0.3">
      <c r="A5" s="176"/>
      <c r="B5" s="176"/>
      <c r="C5" s="176"/>
      <c r="D5" s="176"/>
      <c r="E5" s="176"/>
      <c r="F5" s="176"/>
      <c r="G5" s="176"/>
      <c r="H5" s="105"/>
      <c r="I5" s="176" t="s">
        <v>46</v>
      </c>
      <c r="J5" s="176"/>
      <c r="K5" s="176"/>
      <c r="L5" s="176" t="s">
        <v>468</v>
      </c>
      <c r="M5" s="176"/>
      <c r="N5" s="176" t="s">
        <v>44</v>
      </c>
      <c r="O5" s="176"/>
      <c r="P5" s="105">
        <v>4.0999999999999996</v>
      </c>
    </row>
    <row r="6" spans="1:16" ht="37.5" x14ac:dyDescent="0.3">
      <c r="A6" s="129" t="s">
        <v>55</v>
      </c>
      <c r="B6" s="176" t="s">
        <v>427</v>
      </c>
      <c r="C6" s="176"/>
      <c r="D6" s="176"/>
      <c r="E6" s="176"/>
      <c r="F6" s="176"/>
      <c r="G6" s="176"/>
      <c r="H6" s="176" t="s">
        <v>45</v>
      </c>
      <c r="I6" s="176"/>
      <c r="J6" s="176"/>
      <c r="K6" s="176"/>
      <c r="L6" s="176"/>
      <c r="M6" s="178" t="s">
        <v>469</v>
      </c>
      <c r="N6" s="179"/>
      <c r="O6" s="179"/>
      <c r="P6" s="179"/>
    </row>
    <row r="7" spans="1:16" x14ac:dyDescent="0.25">
      <c r="A7" s="106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89"/>
      <c r="P7" s="107"/>
    </row>
    <row r="8" spans="1:16" ht="25.5" customHeight="1" x14ac:dyDescent="0.3">
      <c r="A8" s="108"/>
      <c r="B8" s="106"/>
      <c r="C8" s="109"/>
      <c r="D8" s="109" t="s">
        <v>428</v>
      </c>
      <c r="E8" s="109"/>
      <c r="F8" s="109"/>
      <c r="G8" s="109"/>
      <c r="H8" s="109"/>
      <c r="I8" s="110"/>
      <c r="J8" s="110"/>
      <c r="K8" s="110"/>
      <c r="L8" s="110"/>
      <c r="M8" s="110"/>
      <c r="N8" s="110"/>
      <c r="O8" s="111"/>
      <c r="P8" s="11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12"/>
      <c r="B10" s="112"/>
      <c r="C10" s="113" t="s">
        <v>37</v>
      </c>
      <c r="D10" s="113"/>
      <c r="E10" s="113"/>
      <c r="F10" s="113"/>
      <c r="G10" s="113"/>
      <c r="H10" s="113"/>
      <c r="I10" s="113"/>
      <c r="J10" s="113" t="s">
        <v>38</v>
      </c>
      <c r="K10" s="113"/>
      <c r="L10" s="113"/>
      <c r="M10" s="113"/>
      <c r="N10" s="114" t="s">
        <v>39</v>
      </c>
      <c r="O10" s="111"/>
      <c r="P10" s="110"/>
    </row>
    <row r="11" spans="1:16" s="12" customFormat="1" ht="15.75" x14ac:dyDescent="0.25">
      <c r="A11" s="182" t="s">
        <v>20</v>
      </c>
      <c r="B11" s="183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48" t="s">
        <v>40</v>
      </c>
      <c r="P11" s="41" t="s">
        <v>36</v>
      </c>
    </row>
    <row r="12" spans="1:16" s="12" customFormat="1" ht="15.75" x14ac:dyDescent="0.25">
      <c r="A12" s="184" t="s">
        <v>21</v>
      </c>
      <c r="B12" s="185"/>
      <c r="C12" s="21" t="s">
        <v>2</v>
      </c>
      <c r="D12" s="21" t="s">
        <v>1</v>
      </c>
      <c r="E12" s="21" t="s">
        <v>3</v>
      </c>
      <c r="F12" s="21" t="s">
        <v>1</v>
      </c>
      <c r="G12" s="21" t="s">
        <v>58</v>
      </c>
      <c r="H12" s="21" t="s">
        <v>2</v>
      </c>
      <c r="I12" s="21" t="s">
        <v>0</v>
      </c>
      <c r="J12" s="21" t="s">
        <v>3</v>
      </c>
      <c r="K12" s="21" t="s">
        <v>58</v>
      </c>
      <c r="L12" s="21" t="s">
        <v>2</v>
      </c>
      <c r="M12" s="21" t="s">
        <v>1</v>
      </c>
      <c r="N12" s="21" t="s">
        <v>3</v>
      </c>
      <c r="O12" s="48" t="s">
        <v>19</v>
      </c>
      <c r="P12" s="41" t="s">
        <v>19</v>
      </c>
    </row>
    <row r="13" spans="1:16" s="12" customFormat="1" ht="15.75" x14ac:dyDescent="0.25">
      <c r="A13" s="182" t="s">
        <v>22</v>
      </c>
      <c r="B13" s="183"/>
      <c r="C13" s="41">
        <v>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10</v>
      </c>
      <c r="K13" s="41">
        <v>10</v>
      </c>
      <c r="L13" s="41">
        <v>10</v>
      </c>
      <c r="M13" s="41">
        <v>10</v>
      </c>
      <c r="N13" s="41">
        <v>15</v>
      </c>
      <c r="O13" s="46">
        <v>70</v>
      </c>
      <c r="P13" s="41">
        <v>70</v>
      </c>
    </row>
    <row r="14" spans="1:16" s="12" customFormat="1" ht="22.5" customHeight="1" x14ac:dyDescent="0.25">
      <c r="A14" s="29" t="s">
        <v>53</v>
      </c>
      <c r="B14" s="29" t="s">
        <v>54</v>
      </c>
      <c r="C14" s="30">
        <f>C13*0.64</f>
        <v>3.2</v>
      </c>
      <c r="D14" s="30">
        <f t="shared" ref="D14:N14" si="0">D13*0.64</f>
        <v>3.2</v>
      </c>
      <c r="E14" s="30">
        <f t="shared" si="0"/>
        <v>3.2</v>
      </c>
      <c r="F14" s="30">
        <f t="shared" si="0"/>
        <v>3.2</v>
      </c>
      <c r="G14" s="30">
        <f t="shared" si="0"/>
        <v>3.2</v>
      </c>
      <c r="H14" s="30">
        <f t="shared" si="0"/>
        <v>3.2</v>
      </c>
      <c r="I14" s="30">
        <f t="shared" si="0"/>
        <v>3.2</v>
      </c>
      <c r="J14" s="30">
        <f t="shared" si="0"/>
        <v>6.4</v>
      </c>
      <c r="K14" s="30">
        <f t="shared" si="0"/>
        <v>6.4</v>
      </c>
      <c r="L14" s="30">
        <f t="shared" si="0"/>
        <v>6.4</v>
      </c>
      <c r="M14" s="30">
        <f t="shared" si="0"/>
        <v>6.4</v>
      </c>
      <c r="N14" s="30">
        <f t="shared" si="0"/>
        <v>9.6</v>
      </c>
      <c r="O14" s="47">
        <f>O13*0.357142</f>
        <v>24.999940000000002</v>
      </c>
      <c r="P14" s="31"/>
    </row>
    <row r="15" spans="1:16" s="12" customFormat="1" x14ac:dyDescent="0.25">
      <c r="A15" s="157" t="s">
        <v>71</v>
      </c>
      <c r="B15" s="158" t="s">
        <v>72</v>
      </c>
      <c r="C15" s="75">
        <v>4</v>
      </c>
      <c r="D15" s="22">
        <v>4</v>
      </c>
      <c r="E15" s="22"/>
      <c r="F15" s="22"/>
      <c r="G15" s="22">
        <v>3</v>
      </c>
      <c r="H15" s="22"/>
      <c r="I15" s="22"/>
      <c r="J15" s="22"/>
      <c r="K15" s="22">
        <v>5</v>
      </c>
      <c r="L15" s="22">
        <v>6</v>
      </c>
      <c r="M15" s="22">
        <v>5</v>
      </c>
      <c r="N15" s="22">
        <v>12</v>
      </c>
      <c r="O15" s="76"/>
      <c r="P15" s="25">
        <f>SUM(C15:N15)</f>
        <v>39</v>
      </c>
    </row>
    <row r="16" spans="1:16" s="12" customFormat="1" x14ac:dyDescent="0.25">
      <c r="A16" s="157" t="s">
        <v>73</v>
      </c>
      <c r="B16" s="158" t="s">
        <v>74</v>
      </c>
      <c r="C16" s="75">
        <v>4</v>
      </c>
      <c r="D16" s="22">
        <v>5</v>
      </c>
      <c r="E16" s="22">
        <v>4</v>
      </c>
      <c r="F16" s="22"/>
      <c r="G16" s="22">
        <v>4</v>
      </c>
      <c r="H16" s="22">
        <v>4</v>
      </c>
      <c r="I16" s="22"/>
      <c r="J16" s="22"/>
      <c r="K16" s="22">
        <v>8</v>
      </c>
      <c r="L16" s="22">
        <v>8</v>
      </c>
      <c r="M16" s="22">
        <v>9</v>
      </c>
      <c r="N16" s="22">
        <v>11</v>
      </c>
      <c r="O16" s="76"/>
      <c r="P16" s="25">
        <f t="shared" ref="P16:P79" si="1">SUM(C16:N16)</f>
        <v>57</v>
      </c>
    </row>
    <row r="17" spans="1:16" s="12" customFormat="1" x14ac:dyDescent="0.25">
      <c r="A17" s="157" t="s">
        <v>75</v>
      </c>
      <c r="B17" s="158" t="s">
        <v>76</v>
      </c>
      <c r="C17" s="75">
        <v>5</v>
      </c>
      <c r="D17" s="22">
        <v>5</v>
      </c>
      <c r="E17" s="22"/>
      <c r="F17" s="22"/>
      <c r="G17" s="22">
        <v>4</v>
      </c>
      <c r="H17" s="22"/>
      <c r="I17" s="22"/>
      <c r="J17" s="22">
        <v>5</v>
      </c>
      <c r="K17" s="22"/>
      <c r="L17" s="22"/>
      <c r="M17" s="22"/>
      <c r="N17" s="22">
        <v>11</v>
      </c>
      <c r="O17" s="76"/>
      <c r="P17" s="25">
        <f t="shared" si="1"/>
        <v>30</v>
      </c>
    </row>
    <row r="18" spans="1:16" s="12" customFormat="1" x14ac:dyDescent="0.25">
      <c r="A18" s="157" t="s">
        <v>77</v>
      </c>
      <c r="B18" s="158" t="s">
        <v>78</v>
      </c>
      <c r="C18" s="75">
        <v>4</v>
      </c>
      <c r="D18" s="22">
        <v>5</v>
      </c>
      <c r="E18" s="22">
        <v>4</v>
      </c>
      <c r="F18" s="22"/>
      <c r="G18" s="22">
        <v>4</v>
      </c>
      <c r="H18" s="22"/>
      <c r="I18" s="22"/>
      <c r="J18" s="22">
        <v>6</v>
      </c>
      <c r="K18" s="22">
        <v>6</v>
      </c>
      <c r="L18" s="22"/>
      <c r="M18" s="22"/>
      <c r="N18" s="22">
        <v>12</v>
      </c>
      <c r="O18" s="76"/>
      <c r="P18" s="25">
        <f t="shared" si="1"/>
        <v>41</v>
      </c>
    </row>
    <row r="19" spans="1:16" s="12" customFormat="1" x14ac:dyDescent="0.25">
      <c r="A19" s="157" t="s">
        <v>79</v>
      </c>
      <c r="B19" s="158" t="s">
        <v>80</v>
      </c>
      <c r="C19" s="75">
        <v>5</v>
      </c>
      <c r="D19" s="22">
        <v>3</v>
      </c>
      <c r="E19" s="22">
        <v>4</v>
      </c>
      <c r="F19" s="22"/>
      <c r="G19" s="22">
        <v>4</v>
      </c>
      <c r="H19" s="22">
        <v>4</v>
      </c>
      <c r="I19" s="22"/>
      <c r="J19" s="22">
        <v>8</v>
      </c>
      <c r="K19" s="22">
        <v>6</v>
      </c>
      <c r="L19" s="22">
        <v>5</v>
      </c>
      <c r="M19" s="22"/>
      <c r="N19" s="22">
        <v>12</v>
      </c>
      <c r="O19" s="76"/>
      <c r="P19" s="25">
        <f t="shared" si="1"/>
        <v>51</v>
      </c>
    </row>
    <row r="20" spans="1:16" s="12" customFormat="1" x14ac:dyDescent="0.25">
      <c r="A20" s="157" t="s">
        <v>81</v>
      </c>
      <c r="B20" s="158" t="s">
        <v>82</v>
      </c>
      <c r="C20" s="75">
        <v>4</v>
      </c>
      <c r="D20" s="22">
        <v>3</v>
      </c>
      <c r="E20" s="22">
        <v>3</v>
      </c>
      <c r="F20" s="22"/>
      <c r="G20" s="22">
        <v>2</v>
      </c>
      <c r="H20" s="22"/>
      <c r="I20" s="22">
        <v>5</v>
      </c>
      <c r="J20" s="22">
        <v>6</v>
      </c>
      <c r="K20" s="22">
        <v>5</v>
      </c>
      <c r="L20" s="22"/>
      <c r="M20" s="22">
        <v>7</v>
      </c>
      <c r="N20" s="22">
        <v>6</v>
      </c>
      <c r="O20" s="76"/>
      <c r="P20" s="25">
        <f t="shared" si="1"/>
        <v>41</v>
      </c>
    </row>
    <row r="21" spans="1:16" s="12" customFormat="1" x14ac:dyDescent="0.25">
      <c r="A21" s="157" t="s">
        <v>83</v>
      </c>
      <c r="B21" s="158" t="s">
        <v>84</v>
      </c>
      <c r="C21" s="75">
        <v>5</v>
      </c>
      <c r="D21" s="22"/>
      <c r="E21" s="22">
        <v>5</v>
      </c>
      <c r="F21" s="22"/>
      <c r="G21" s="22">
        <v>4</v>
      </c>
      <c r="H21" s="22"/>
      <c r="I21" s="22">
        <v>3</v>
      </c>
      <c r="J21" s="22"/>
      <c r="K21" s="22"/>
      <c r="L21" s="22">
        <v>3</v>
      </c>
      <c r="M21" s="22">
        <v>4</v>
      </c>
      <c r="N21" s="22">
        <v>11</v>
      </c>
      <c r="O21" s="76"/>
      <c r="P21" s="25">
        <f t="shared" si="1"/>
        <v>35</v>
      </c>
    </row>
    <row r="22" spans="1:16" s="12" customFormat="1" x14ac:dyDescent="0.25">
      <c r="A22" s="157" t="s">
        <v>85</v>
      </c>
      <c r="B22" s="158" t="s">
        <v>86</v>
      </c>
      <c r="C22" s="75">
        <v>4</v>
      </c>
      <c r="D22" s="22"/>
      <c r="E22" s="22">
        <v>4</v>
      </c>
      <c r="F22" s="22"/>
      <c r="G22" s="22">
        <v>4</v>
      </c>
      <c r="H22" s="22">
        <v>4</v>
      </c>
      <c r="I22" s="22"/>
      <c r="J22" s="22">
        <v>5</v>
      </c>
      <c r="K22" s="22"/>
      <c r="L22" s="22">
        <v>7</v>
      </c>
      <c r="M22" s="22"/>
      <c r="N22" s="22">
        <v>9</v>
      </c>
      <c r="O22" s="76"/>
      <c r="P22" s="25">
        <f t="shared" si="1"/>
        <v>37</v>
      </c>
    </row>
    <row r="23" spans="1:16" s="12" customFormat="1" x14ac:dyDescent="0.25">
      <c r="A23" s="157" t="s">
        <v>87</v>
      </c>
      <c r="B23" s="158" t="s">
        <v>88</v>
      </c>
      <c r="C23" s="75">
        <v>4</v>
      </c>
      <c r="D23" s="22">
        <v>3</v>
      </c>
      <c r="E23" s="22"/>
      <c r="F23" s="22"/>
      <c r="G23" s="22">
        <v>4</v>
      </c>
      <c r="H23" s="22">
        <v>4</v>
      </c>
      <c r="I23" s="22"/>
      <c r="J23" s="22">
        <v>6</v>
      </c>
      <c r="K23" s="22"/>
      <c r="L23" s="22"/>
      <c r="M23" s="22">
        <v>8</v>
      </c>
      <c r="N23" s="22">
        <v>13</v>
      </c>
      <c r="O23" s="76"/>
      <c r="P23" s="25">
        <f t="shared" si="1"/>
        <v>42</v>
      </c>
    </row>
    <row r="24" spans="1:16" s="12" customFormat="1" x14ac:dyDescent="0.25">
      <c r="A24" s="157" t="s">
        <v>89</v>
      </c>
      <c r="B24" s="158" t="s">
        <v>90</v>
      </c>
      <c r="C24" s="75">
        <v>5</v>
      </c>
      <c r="D24" s="22">
        <v>5</v>
      </c>
      <c r="E24" s="22">
        <v>5</v>
      </c>
      <c r="F24" s="22"/>
      <c r="G24" s="22">
        <v>4</v>
      </c>
      <c r="H24" s="22"/>
      <c r="I24" s="22">
        <v>5</v>
      </c>
      <c r="J24" s="22">
        <v>7</v>
      </c>
      <c r="K24" s="22">
        <v>5</v>
      </c>
      <c r="L24" s="22">
        <v>7</v>
      </c>
      <c r="M24" s="22"/>
      <c r="N24" s="22">
        <v>12</v>
      </c>
      <c r="O24" s="76"/>
      <c r="P24" s="25">
        <f t="shared" si="1"/>
        <v>55</v>
      </c>
    </row>
    <row r="25" spans="1:16" s="12" customFormat="1" x14ac:dyDescent="0.25">
      <c r="A25" s="157" t="s">
        <v>91</v>
      </c>
      <c r="B25" s="158" t="s">
        <v>92</v>
      </c>
      <c r="C25" s="75">
        <v>2</v>
      </c>
      <c r="D25" s="22"/>
      <c r="E25" s="22">
        <v>4</v>
      </c>
      <c r="F25" s="22">
        <v>4</v>
      </c>
      <c r="G25" s="22"/>
      <c r="H25" s="22">
        <v>3</v>
      </c>
      <c r="I25" s="22">
        <v>4</v>
      </c>
      <c r="J25" s="22"/>
      <c r="K25" s="22">
        <v>6</v>
      </c>
      <c r="L25" s="22"/>
      <c r="M25" s="22">
        <v>7</v>
      </c>
      <c r="N25" s="22">
        <v>11</v>
      </c>
      <c r="O25" s="76"/>
      <c r="P25" s="25">
        <f t="shared" si="1"/>
        <v>41</v>
      </c>
    </row>
    <row r="26" spans="1:16" s="12" customFormat="1" x14ac:dyDescent="0.25">
      <c r="A26" s="157" t="s">
        <v>93</v>
      </c>
      <c r="B26" s="158" t="s">
        <v>94</v>
      </c>
      <c r="C26" s="75">
        <v>5</v>
      </c>
      <c r="D26" s="22">
        <v>5</v>
      </c>
      <c r="E26" s="22">
        <v>5</v>
      </c>
      <c r="F26" s="22">
        <v>5</v>
      </c>
      <c r="G26" s="22">
        <v>4</v>
      </c>
      <c r="H26" s="22"/>
      <c r="I26" s="22"/>
      <c r="J26" s="22">
        <v>7</v>
      </c>
      <c r="K26" s="22">
        <v>8</v>
      </c>
      <c r="L26" s="22">
        <v>8</v>
      </c>
      <c r="M26" s="22"/>
      <c r="N26" s="22">
        <v>13</v>
      </c>
      <c r="O26" s="76"/>
      <c r="P26" s="25">
        <f t="shared" si="1"/>
        <v>60</v>
      </c>
    </row>
    <row r="27" spans="1:16" s="12" customFormat="1" x14ac:dyDescent="0.25">
      <c r="A27" s="157" t="s">
        <v>95</v>
      </c>
      <c r="B27" s="158" t="s">
        <v>96</v>
      </c>
      <c r="C27" s="75">
        <v>5</v>
      </c>
      <c r="D27" s="22"/>
      <c r="E27" s="22">
        <v>5</v>
      </c>
      <c r="F27" s="22">
        <v>4</v>
      </c>
      <c r="G27" s="22">
        <v>4</v>
      </c>
      <c r="H27" s="22">
        <v>4</v>
      </c>
      <c r="I27" s="22"/>
      <c r="J27" s="22"/>
      <c r="K27" s="22"/>
      <c r="L27" s="22">
        <v>9</v>
      </c>
      <c r="M27" s="22">
        <v>10</v>
      </c>
      <c r="N27" s="22">
        <v>13</v>
      </c>
      <c r="O27" s="76"/>
      <c r="P27" s="25">
        <f t="shared" si="1"/>
        <v>54</v>
      </c>
    </row>
    <row r="28" spans="1:16" s="12" customFormat="1" x14ac:dyDescent="0.25">
      <c r="A28" s="157" t="s">
        <v>97</v>
      </c>
      <c r="B28" s="158" t="s">
        <v>98</v>
      </c>
      <c r="C28" s="75">
        <v>5</v>
      </c>
      <c r="D28" s="22">
        <v>2</v>
      </c>
      <c r="E28" s="22">
        <v>5</v>
      </c>
      <c r="F28" s="22">
        <v>5</v>
      </c>
      <c r="G28" s="22"/>
      <c r="H28" s="22"/>
      <c r="I28" s="22"/>
      <c r="J28" s="22"/>
      <c r="K28" s="22"/>
      <c r="L28" s="22">
        <v>3</v>
      </c>
      <c r="M28" s="22">
        <v>8</v>
      </c>
      <c r="N28" s="22">
        <v>9</v>
      </c>
      <c r="O28" s="76"/>
      <c r="P28" s="25">
        <f t="shared" si="1"/>
        <v>37</v>
      </c>
    </row>
    <row r="29" spans="1:16" s="12" customFormat="1" x14ac:dyDescent="0.25">
      <c r="A29" s="157" t="s">
        <v>99</v>
      </c>
      <c r="B29" s="158" t="s">
        <v>100</v>
      </c>
      <c r="C29" s="75">
        <v>4</v>
      </c>
      <c r="D29" s="22"/>
      <c r="E29" s="22">
        <v>5</v>
      </c>
      <c r="F29" s="22">
        <v>5</v>
      </c>
      <c r="G29" s="22">
        <v>5</v>
      </c>
      <c r="H29" s="22">
        <v>4</v>
      </c>
      <c r="I29" s="22"/>
      <c r="J29" s="22">
        <v>8</v>
      </c>
      <c r="K29" s="22"/>
      <c r="L29" s="22">
        <v>8</v>
      </c>
      <c r="M29" s="22">
        <v>9</v>
      </c>
      <c r="N29" s="22">
        <v>12</v>
      </c>
      <c r="O29" s="76"/>
      <c r="P29" s="25">
        <f t="shared" si="1"/>
        <v>60</v>
      </c>
    </row>
    <row r="30" spans="1:16" s="12" customFormat="1" x14ac:dyDescent="0.25">
      <c r="A30" s="157" t="s">
        <v>101</v>
      </c>
      <c r="B30" s="158" t="s">
        <v>102</v>
      </c>
      <c r="C30" s="75">
        <v>5</v>
      </c>
      <c r="D30" s="22">
        <v>4</v>
      </c>
      <c r="E30" s="22"/>
      <c r="F30" s="22"/>
      <c r="G30" s="22">
        <v>5</v>
      </c>
      <c r="H30" s="22">
        <v>5</v>
      </c>
      <c r="I30" s="22">
        <v>5</v>
      </c>
      <c r="J30" s="22"/>
      <c r="K30" s="22">
        <v>9</v>
      </c>
      <c r="L30" s="22">
        <v>8</v>
      </c>
      <c r="M30" s="22">
        <v>8</v>
      </c>
      <c r="N30" s="22">
        <v>12</v>
      </c>
      <c r="O30" s="76"/>
      <c r="P30" s="25">
        <f t="shared" si="1"/>
        <v>61</v>
      </c>
    </row>
    <row r="31" spans="1:16" s="12" customFormat="1" x14ac:dyDescent="0.25">
      <c r="A31" s="157" t="s">
        <v>103</v>
      </c>
      <c r="B31" s="158" t="s">
        <v>104</v>
      </c>
      <c r="C31" s="75">
        <v>5</v>
      </c>
      <c r="D31" s="22"/>
      <c r="E31" s="22">
        <v>5</v>
      </c>
      <c r="F31" s="22"/>
      <c r="G31" s="22">
        <v>4</v>
      </c>
      <c r="H31" s="22">
        <v>5</v>
      </c>
      <c r="I31" s="22">
        <v>5</v>
      </c>
      <c r="J31" s="22">
        <v>8</v>
      </c>
      <c r="K31" s="22">
        <v>8</v>
      </c>
      <c r="L31" s="22"/>
      <c r="M31" s="22">
        <v>8</v>
      </c>
      <c r="N31" s="22">
        <v>12</v>
      </c>
      <c r="O31" s="76"/>
      <c r="P31" s="25">
        <f t="shared" si="1"/>
        <v>60</v>
      </c>
    </row>
    <row r="32" spans="1:16" s="12" customFormat="1" x14ac:dyDescent="0.25">
      <c r="A32" s="157" t="s">
        <v>105</v>
      </c>
      <c r="B32" s="158" t="s">
        <v>106</v>
      </c>
      <c r="C32" s="75">
        <v>5</v>
      </c>
      <c r="D32" s="22">
        <v>5</v>
      </c>
      <c r="E32" s="22"/>
      <c r="F32" s="22">
        <v>5</v>
      </c>
      <c r="G32" s="22">
        <v>5</v>
      </c>
      <c r="H32" s="22">
        <v>5</v>
      </c>
      <c r="I32" s="22"/>
      <c r="J32" s="22">
        <v>9</v>
      </c>
      <c r="K32" s="22"/>
      <c r="L32" s="22">
        <v>9</v>
      </c>
      <c r="M32" s="22">
        <v>10</v>
      </c>
      <c r="N32" s="22">
        <v>12</v>
      </c>
      <c r="O32" s="76"/>
      <c r="P32" s="25">
        <f t="shared" si="1"/>
        <v>65</v>
      </c>
    </row>
    <row r="33" spans="1:16" s="12" customFormat="1" x14ac:dyDescent="0.25">
      <c r="A33" s="157" t="s">
        <v>107</v>
      </c>
      <c r="B33" s="158" t="s">
        <v>108</v>
      </c>
      <c r="C33" s="75">
        <v>5</v>
      </c>
      <c r="D33" s="22">
        <v>4</v>
      </c>
      <c r="E33" s="22">
        <v>4</v>
      </c>
      <c r="F33" s="22">
        <v>3</v>
      </c>
      <c r="G33" s="22"/>
      <c r="H33" s="22">
        <v>2</v>
      </c>
      <c r="I33" s="22"/>
      <c r="J33" s="22">
        <v>3</v>
      </c>
      <c r="K33" s="22">
        <v>4</v>
      </c>
      <c r="L33" s="22"/>
      <c r="M33" s="22">
        <v>2</v>
      </c>
      <c r="N33" s="22">
        <v>12</v>
      </c>
      <c r="O33" s="76"/>
      <c r="P33" s="25">
        <f t="shared" si="1"/>
        <v>39</v>
      </c>
    </row>
    <row r="34" spans="1:16" s="12" customFormat="1" x14ac:dyDescent="0.25">
      <c r="A34" s="157" t="s">
        <v>109</v>
      </c>
      <c r="B34" s="158" t="s">
        <v>110</v>
      </c>
      <c r="C34" s="75">
        <v>5</v>
      </c>
      <c r="D34" s="22">
        <v>2</v>
      </c>
      <c r="E34" s="22">
        <v>5</v>
      </c>
      <c r="F34" s="22">
        <v>5</v>
      </c>
      <c r="G34" s="22"/>
      <c r="H34" s="22"/>
      <c r="I34" s="22"/>
      <c r="J34" s="22"/>
      <c r="K34" s="22"/>
      <c r="L34" s="22">
        <v>3</v>
      </c>
      <c r="M34" s="22">
        <v>8</v>
      </c>
      <c r="N34" s="22">
        <v>9</v>
      </c>
      <c r="O34" s="76"/>
      <c r="P34" s="25">
        <f t="shared" si="1"/>
        <v>37</v>
      </c>
    </row>
    <row r="35" spans="1:16" s="12" customFormat="1" x14ac:dyDescent="0.25">
      <c r="A35" s="157" t="s">
        <v>111</v>
      </c>
      <c r="B35" s="158" t="s">
        <v>112</v>
      </c>
      <c r="C35" s="75">
        <v>3</v>
      </c>
      <c r="D35" s="22"/>
      <c r="E35" s="22">
        <v>2</v>
      </c>
      <c r="F35" s="22">
        <v>1</v>
      </c>
      <c r="G35" s="22">
        <v>4</v>
      </c>
      <c r="H35" s="22">
        <v>4</v>
      </c>
      <c r="I35" s="22">
        <v>3</v>
      </c>
      <c r="J35" s="22"/>
      <c r="K35" s="22">
        <v>2</v>
      </c>
      <c r="L35" s="22">
        <v>2</v>
      </c>
      <c r="M35" s="22"/>
      <c r="N35" s="22">
        <v>12</v>
      </c>
      <c r="O35" s="76"/>
      <c r="P35" s="25">
        <f t="shared" si="1"/>
        <v>33</v>
      </c>
    </row>
    <row r="36" spans="1:16" s="12" customFormat="1" x14ac:dyDescent="0.25">
      <c r="A36" s="157" t="s">
        <v>113</v>
      </c>
      <c r="B36" s="158" t="s">
        <v>114</v>
      </c>
      <c r="C36" s="75">
        <v>4</v>
      </c>
      <c r="D36" s="22"/>
      <c r="E36" s="22">
        <v>5</v>
      </c>
      <c r="F36" s="22"/>
      <c r="G36" s="22">
        <v>5</v>
      </c>
      <c r="H36" s="22">
        <v>4</v>
      </c>
      <c r="I36" s="22"/>
      <c r="J36" s="22"/>
      <c r="K36" s="22">
        <v>7</v>
      </c>
      <c r="L36" s="22">
        <v>6</v>
      </c>
      <c r="M36" s="22"/>
      <c r="N36" s="22">
        <v>14</v>
      </c>
      <c r="O36" s="76"/>
      <c r="P36" s="25">
        <f t="shared" si="1"/>
        <v>45</v>
      </c>
    </row>
    <row r="37" spans="1:16" s="12" customFormat="1" x14ac:dyDescent="0.25">
      <c r="A37" s="157" t="s">
        <v>115</v>
      </c>
      <c r="B37" s="158" t="s">
        <v>116</v>
      </c>
      <c r="C37" s="75">
        <v>5</v>
      </c>
      <c r="D37" s="22">
        <v>4</v>
      </c>
      <c r="E37" s="22">
        <v>5</v>
      </c>
      <c r="F37" s="22"/>
      <c r="G37" s="22">
        <v>5</v>
      </c>
      <c r="H37" s="22"/>
      <c r="I37" s="22"/>
      <c r="J37" s="22"/>
      <c r="K37" s="22"/>
      <c r="L37" s="22">
        <v>8</v>
      </c>
      <c r="M37" s="22">
        <v>6</v>
      </c>
      <c r="N37" s="22">
        <v>14</v>
      </c>
      <c r="O37" s="76"/>
      <c r="P37" s="25">
        <f t="shared" si="1"/>
        <v>47</v>
      </c>
    </row>
    <row r="38" spans="1:16" s="12" customFormat="1" x14ac:dyDescent="0.25">
      <c r="A38" s="157" t="s">
        <v>117</v>
      </c>
      <c r="B38" s="158" t="s">
        <v>118</v>
      </c>
      <c r="C38" s="75">
        <v>5</v>
      </c>
      <c r="D38" s="22">
        <v>2</v>
      </c>
      <c r="E38" s="22">
        <v>5</v>
      </c>
      <c r="F38" s="22"/>
      <c r="G38" s="22">
        <v>5</v>
      </c>
      <c r="H38" s="22">
        <v>5</v>
      </c>
      <c r="I38" s="22"/>
      <c r="J38" s="22"/>
      <c r="K38" s="22">
        <v>8</v>
      </c>
      <c r="L38" s="22">
        <v>8</v>
      </c>
      <c r="M38" s="22">
        <v>8</v>
      </c>
      <c r="N38" s="22">
        <v>13</v>
      </c>
      <c r="O38" s="76"/>
      <c r="P38" s="25">
        <f t="shared" si="1"/>
        <v>59</v>
      </c>
    </row>
    <row r="39" spans="1:16" s="12" customFormat="1" x14ac:dyDescent="0.25">
      <c r="A39" s="157" t="s">
        <v>119</v>
      </c>
      <c r="B39" s="158" t="s">
        <v>120</v>
      </c>
      <c r="C39" s="75">
        <v>4</v>
      </c>
      <c r="D39" s="22"/>
      <c r="E39" s="22">
        <v>4</v>
      </c>
      <c r="F39" s="22">
        <v>1</v>
      </c>
      <c r="G39" s="22">
        <v>4</v>
      </c>
      <c r="H39" s="22">
        <v>2</v>
      </c>
      <c r="I39" s="22"/>
      <c r="J39" s="22"/>
      <c r="K39" s="22">
        <v>4</v>
      </c>
      <c r="L39" s="22">
        <v>8</v>
      </c>
      <c r="M39" s="22">
        <v>7</v>
      </c>
      <c r="N39" s="22">
        <v>12</v>
      </c>
      <c r="O39" s="76"/>
      <c r="P39" s="25">
        <f t="shared" si="1"/>
        <v>46</v>
      </c>
    </row>
    <row r="40" spans="1:16" s="12" customFormat="1" x14ac:dyDescent="0.25">
      <c r="A40" s="157" t="s">
        <v>121</v>
      </c>
      <c r="B40" s="158" t="s">
        <v>122</v>
      </c>
      <c r="C40" s="75"/>
      <c r="D40" s="22"/>
      <c r="E40" s="22">
        <v>5</v>
      </c>
      <c r="F40" s="22">
        <v>5</v>
      </c>
      <c r="G40" s="22">
        <v>5</v>
      </c>
      <c r="H40" s="22">
        <v>5</v>
      </c>
      <c r="I40" s="22"/>
      <c r="J40" s="22"/>
      <c r="K40" s="22">
        <v>7</v>
      </c>
      <c r="L40" s="22">
        <v>8</v>
      </c>
      <c r="M40" s="22">
        <v>8</v>
      </c>
      <c r="N40" s="22">
        <v>14</v>
      </c>
      <c r="O40" s="76"/>
      <c r="P40" s="25">
        <f t="shared" si="1"/>
        <v>57</v>
      </c>
    </row>
    <row r="41" spans="1:16" s="12" customFormat="1" x14ac:dyDescent="0.25">
      <c r="A41" s="157" t="s">
        <v>123</v>
      </c>
      <c r="B41" s="158" t="s">
        <v>124</v>
      </c>
      <c r="C41" s="75">
        <v>5</v>
      </c>
      <c r="D41" s="22">
        <v>5</v>
      </c>
      <c r="E41" s="22"/>
      <c r="F41" s="22">
        <v>5</v>
      </c>
      <c r="G41" s="22">
        <v>5</v>
      </c>
      <c r="H41" s="22">
        <v>5</v>
      </c>
      <c r="I41" s="22"/>
      <c r="J41" s="22">
        <v>9</v>
      </c>
      <c r="K41" s="22"/>
      <c r="L41" s="22">
        <v>9</v>
      </c>
      <c r="M41" s="22">
        <v>10</v>
      </c>
      <c r="N41" s="22">
        <v>12</v>
      </c>
      <c r="O41" s="76"/>
      <c r="P41" s="25">
        <f t="shared" si="1"/>
        <v>65</v>
      </c>
    </row>
    <row r="42" spans="1:16" s="12" customFormat="1" x14ac:dyDescent="0.25">
      <c r="A42" s="157" t="s">
        <v>125</v>
      </c>
      <c r="B42" s="158" t="s">
        <v>126</v>
      </c>
      <c r="C42" s="75">
        <v>5</v>
      </c>
      <c r="D42" s="22">
        <v>4</v>
      </c>
      <c r="E42" s="22">
        <v>4</v>
      </c>
      <c r="F42" s="22">
        <v>5</v>
      </c>
      <c r="G42" s="22">
        <v>4</v>
      </c>
      <c r="H42" s="22"/>
      <c r="I42" s="22"/>
      <c r="J42" s="22"/>
      <c r="K42" s="22">
        <v>7</v>
      </c>
      <c r="L42" s="22">
        <v>8</v>
      </c>
      <c r="M42" s="22">
        <v>8</v>
      </c>
      <c r="N42" s="22">
        <v>14</v>
      </c>
      <c r="O42" s="76"/>
      <c r="P42" s="25">
        <f t="shared" si="1"/>
        <v>59</v>
      </c>
    </row>
    <row r="43" spans="1:16" s="12" customFormat="1" x14ac:dyDescent="0.25">
      <c r="A43" s="157" t="s">
        <v>127</v>
      </c>
      <c r="B43" s="158" t="s">
        <v>128</v>
      </c>
      <c r="C43" s="75">
        <v>5</v>
      </c>
      <c r="D43" s="22">
        <v>5</v>
      </c>
      <c r="E43" s="22">
        <v>5</v>
      </c>
      <c r="F43" s="22"/>
      <c r="G43" s="22">
        <v>5</v>
      </c>
      <c r="H43" s="22">
        <v>4</v>
      </c>
      <c r="I43" s="22"/>
      <c r="J43" s="22">
        <v>8</v>
      </c>
      <c r="K43" s="22">
        <v>8</v>
      </c>
      <c r="L43" s="22">
        <v>9</v>
      </c>
      <c r="M43" s="22"/>
      <c r="N43" s="22">
        <v>12</v>
      </c>
      <c r="O43" s="76"/>
      <c r="P43" s="25">
        <f t="shared" si="1"/>
        <v>61</v>
      </c>
    </row>
    <row r="44" spans="1:16" s="12" customFormat="1" x14ac:dyDescent="0.25">
      <c r="A44" s="157" t="s">
        <v>129</v>
      </c>
      <c r="B44" s="158" t="s">
        <v>130</v>
      </c>
      <c r="C44" s="75">
        <v>5</v>
      </c>
      <c r="D44" s="22"/>
      <c r="E44" s="22">
        <v>5</v>
      </c>
      <c r="F44" s="22">
        <v>4</v>
      </c>
      <c r="G44" s="22">
        <v>5</v>
      </c>
      <c r="H44" s="22">
        <v>5</v>
      </c>
      <c r="I44" s="22"/>
      <c r="J44" s="22"/>
      <c r="K44" s="22">
        <v>6</v>
      </c>
      <c r="L44" s="22">
        <v>8</v>
      </c>
      <c r="M44" s="22">
        <v>8</v>
      </c>
      <c r="N44" s="22">
        <v>13</v>
      </c>
      <c r="O44" s="76"/>
      <c r="P44" s="25">
        <f t="shared" si="1"/>
        <v>59</v>
      </c>
    </row>
    <row r="45" spans="1:16" s="12" customFormat="1" x14ac:dyDescent="0.25">
      <c r="A45" s="157" t="s">
        <v>131</v>
      </c>
      <c r="B45" s="158" t="s">
        <v>132</v>
      </c>
      <c r="C45" s="75">
        <v>4</v>
      </c>
      <c r="D45" s="22">
        <v>4</v>
      </c>
      <c r="E45" s="22">
        <v>5</v>
      </c>
      <c r="F45" s="22">
        <v>5</v>
      </c>
      <c r="G45" s="22"/>
      <c r="H45" s="22">
        <v>5</v>
      </c>
      <c r="I45" s="22"/>
      <c r="J45" s="22"/>
      <c r="K45" s="22">
        <v>6</v>
      </c>
      <c r="L45" s="22">
        <v>8</v>
      </c>
      <c r="M45" s="22">
        <v>9</v>
      </c>
      <c r="N45" s="22">
        <v>10</v>
      </c>
      <c r="O45" s="76"/>
      <c r="P45" s="25">
        <f t="shared" si="1"/>
        <v>56</v>
      </c>
    </row>
    <row r="46" spans="1:16" s="12" customFormat="1" x14ac:dyDescent="0.25">
      <c r="A46" s="157" t="s">
        <v>133</v>
      </c>
      <c r="B46" s="158" t="s">
        <v>134</v>
      </c>
      <c r="C46" s="75">
        <v>4</v>
      </c>
      <c r="D46" s="22"/>
      <c r="E46" s="22">
        <v>5</v>
      </c>
      <c r="F46" s="22">
        <v>4</v>
      </c>
      <c r="G46" s="22">
        <v>5</v>
      </c>
      <c r="H46" s="22"/>
      <c r="I46" s="22">
        <v>1</v>
      </c>
      <c r="J46" s="22"/>
      <c r="K46" s="22">
        <v>5</v>
      </c>
      <c r="L46" s="22">
        <v>6</v>
      </c>
      <c r="M46" s="22">
        <v>7</v>
      </c>
      <c r="N46" s="22">
        <v>13</v>
      </c>
      <c r="O46" s="76"/>
      <c r="P46" s="25">
        <f t="shared" si="1"/>
        <v>50</v>
      </c>
    </row>
    <row r="47" spans="1:16" s="12" customFormat="1" x14ac:dyDescent="0.25">
      <c r="A47" s="157" t="s">
        <v>135</v>
      </c>
      <c r="B47" s="158" t="s">
        <v>136</v>
      </c>
      <c r="C47" s="75">
        <v>4</v>
      </c>
      <c r="D47" s="22"/>
      <c r="E47" s="22">
        <v>4</v>
      </c>
      <c r="F47" s="22">
        <v>4</v>
      </c>
      <c r="G47" s="22"/>
      <c r="H47" s="22">
        <v>4</v>
      </c>
      <c r="I47" s="22"/>
      <c r="J47" s="22">
        <v>7</v>
      </c>
      <c r="K47" s="22">
        <v>7</v>
      </c>
      <c r="L47" s="22">
        <v>6</v>
      </c>
      <c r="M47" s="22"/>
      <c r="N47" s="22">
        <v>10</v>
      </c>
      <c r="O47" s="76"/>
      <c r="P47" s="25">
        <f t="shared" si="1"/>
        <v>46</v>
      </c>
    </row>
    <row r="48" spans="1:16" s="12" customFormat="1" x14ac:dyDescent="0.25">
      <c r="A48" s="157" t="s">
        <v>137</v>
      </c>
      <c r="B48" s="158" t="s">
        <v>138</v>
      </c>
      <c r="C48" s="75">
        <v>5</v>
      </c>
      <c r="D48" s="22">
        <v>5</v>
      </c>
      <c r="E48" s="22">
        <v>5</v>
      </c>
      <c r="F48" s="22"/>
      <c r="G48" s="22">
        <v>4</v>
      </c>
      <c r="H48" s="22">
        <v>4</v>
      </c>
      <c r="I48" s="22"/>
      <c r="J48" s="22"/>
      <c r="K48" s="22">
        <v>3</v>
      </c>
      <c r="L48" s="22">
        <v>9</v>
      </c>
      <c r="M48" s="22">
        <v>9</v>
      </c>
      <c r="N48" s="22">
        <v>14</v>
      </c>
      <c r="O48" s="76"/>
      <c r="P48" s="25">
        <f t="shared" si="1"/>
        <v>58</v>
      </c>
    </row>
    <row r="49" spans="1:16" s="12" customFormat="1" x14ac:dyDescent="0.25">
      <c r="A49" s="157" t="s">
        <v>139</v>
      </c>
      <c r="B49" s="158" t="s">
        <v>140</v>
      </c>
      <c r="C49" s="75"/>
      <c r="D49" s="22"/>
      <c r="E49" s="22">
        <v>5</v>
      </c>
      <c r="F49" s="22">
        <v>5</v>
      </c>
      <c r="G49" s="22">
        <v>5</v>
      </c>
      <c r="H49" s="22">
        <v>5</v>
      </c>
      <c r="I49" s="22"/>
      <c r="J49" s="22"/>
      <c r="K49" s="22">
        <v>7</v>
      </c>
      <c r="L49" s="22">
        <v>8</v>
      </c>
      <c r="M49" s="22">
        <v>8</v>
      </c>
      <c r="N49" s="22">
        <v>14</v>
      </c>
      <c r="O49" s="76"/>
      <c r="P49" s="25">
        <f t="shared" si="1"/>
        <v>57</v>
      </c>
    </row>
    <row r="50" spans="1:16" s="12" customFormat="1" x14ac:dyDescent="0.25">
      <c r="A50" s="157" t="s">
        <v>141</v>
      </c>
      <c r="B50" s="158" t="s">
        <v>142</v>
      </c>
      <c r="C50" s="75">
        <v>5</v>
      </c>
      <c r="D50" s="22"/>
      <c r="E50" s="22">
        <v>5</v>
      </c>
      <c r="F50" s="22">
        <v>5</v>
      </c>
      <c r="G50" s="22">
        <v>5</v>
      </c>
      <c r="H50" s="22">
        <v>5</v>
      </c>
      <c r="I50" s="22"/>
      <c r="J50" s="22"/>
      <c r="K50" s="22">
        <v>10</v>
      </c>
      <c r="L50" s="22">
        <v>9</v>
      </c>
      <c r="M50" s="22"/>
      <c r="N50" s="22">
        <v>13</v>
      </c>
      <c r="O50" s="76"/>
      <c r="P50" s="25">
        <f t="shared" si="1"/>
        <v>57</v>
      </c>
    </row>
    <row r="51" spans="1:16" s="12" customFormat="1" x14ac:dyDescent="0.25">
      <c r="A51" s="157" t="s">
        <v>143</v>
      </c>
      <c r="B51" s="158" t="s">
        <v>144</v>
      </c>
      <c r="C51" s="75">
        <v>5</v>
      </c>
      <c r="D51" s="22">
        <v>4</v>
      </c>
      <c r="E51" s="22"/>
      <c r="F51" s="22">
        <v>4</v>
      </c>
      <c r="G51" s="22">
        <v>5</v>
      </c>
      <c r="H51" s="22"/>
      <c r="I51" s="22">
        <v>4</v>
      </c>
      <c r="J51" s="22">
        <v>9</v>
      </c>
      <c r="K51" s="22">
        <v>8</v>
      </c>
      <c r="L51" s="22">
        <v>9</v>
      </c>
      <c r="M51" s="22"/>
      <c r="N51" s="22">
        <v>14</v>
      </c>
      <c r="O51" s="76"/>
      <c r="P51" s="25">
        <f t="shared" si="1"/>
        <v>62</v>
      </c>
    </row>
    <row r="52" spans="1:16" s="12" customFormat="1" x14ac:dyDescent="0.25">
      <c r="A52" s="157" t="s">
        <v>145</v>
      </c>
      <c r="B52" s="158" t="s">
        <v>146</v>
      </c>
      <c r="C52" s="75">
        <v>5</v>
      </c>
      <c r="D52" s="22"/>
      <c r="E52" s="22">
        <v>5</v>
      </c>
      <c r="F52" s="22">
        <v>5</v>
      </c>
      <c r="G52" s="22">
        <v>5</v>
      </c>
      <c r="H52" s="22">
        <v>5</v>
      </c>
      <c r="I52" s="22"/>
      <c r="J52" s="22"/>
      <c r="K52" s="22">
        <v>10</v>
      </c>
      <c r="L52" s="22">
        <v>9</v>
      </c>
      <c r="M52" s="22"/>
      <c r="N52" s="22">
        <v>13</v>
      </c>
      <c r="O52" s="76"/>
      <c r="P52" s="25">
        <f t="shared" si="1"/>
        <v>57</v>
      </c>
    </row>
    <row r="53" spans="1:16" s="12" customFormat="1" x14ac:dyDescent="0.25">
      <c r="A53" s="157" t="s">
        <v>147</v>
      </c>
      <c r="B53" s="158" t="s">
        <v>148</v>
      </c>
      <c r="C53" s="75">
        <v>5</v>
      </c>
      <c r="D53" s="22">
        <v>4</v>
      </c>
      <c r="E53" s="22">
        <v>5</v>
      </c>
      <c r="F53" s="22">
        <v>4</v>
      </c>
      <c r="G53" s="22"/>
      <c r="H53" s="22">
        <v>5</v>
      </c>
      <c r="I53" s="22"/>
      <c r="J53" s="22"/>
      <c r="K53" s="22">
        <v>9</v>
      </c>
      <c r="L53" s="22">
        <v>9</v>
      </c>
      <c r="M53" s="22">
        <v>9</v>
      </c>
      <c r="N53" s="22">
        <v>13</v>
      </c>
      <c r="O53" s="76"/>
      <c r="P53" s="25">
        <f t="shared" si="1"/>
        <v>63</v>
      </c>
    </row>
    <row r="54" spans="1:16" s="12" customFormat="1" x14ac:dyDescent="0.25">
      <c r="A54" s="157" t="s">
        <v>149</v>
      </c>
      <c r="B54" s="158" t="s">
        <v>150</v>
      </c>
      <c r="C54" s="75">
        <v>3</v>
      </c>
      <c r="D54" s="22"/>
      <c r="E54" s="22">
        <v>5</v>
      </c>
      <c r="F54" s="22">
        <v>5</v>
      </c>
      <c r="G54" s="22">
        <v>4</v>
      </c>
      <c r="H54" s="22">
        <v>5</v>
      </c>
      <c r="I54" s="22"/>
      <c r="J54" s="22">
        <v>7</v>
      </c>
      <c r="K54" s="22">
        <v>6</v>
      </c>
      <c r="L54" s="22">
        <v>6</v>
      </c>
      <c r="M54" s="22"/>
      <c r="N54" s="22">
        <v>12</v>
      </c>
      <c r="O54" s="76"/>
      <c r="P54" s="25">
        <f t="shared" si="1"/>
        <v>53</v>
      </c>
    </row>
    <row r="55" spans="1:16" s="12" customFormat="1" x14ac:dyDescent="0.25">
      <c r="A55" s="157" t="s">
        <v>151</v>
      </c>
      <c r="B55" s="158" t="s">
        <v>152</v>
      </c>
      <c r="C55" s="75">
        <v>5</v>
      </c>
      <c r="D55" s="22"/>
      <c r="E55" s="22">
        <v>5</v>
      </c>
      <c r="F55" s="22">
        <v>5</v>
      </c>
      <c r="G55" s="22">
        <v>5</v>
      </c>
      <c r="H55" s="22">
        <v>4</v>
      </c>
      <c r="I55" s="22"/>
      <c r="J55" s="22"/>
      <c r="K55" s="22">
        <v>8</v>
      </c>
      <c r="L55" s="22">
        <v>5</v>
      </c>
      <c r="M55" s="22">
        <v>4</v>
      </c>
      <c r="N55" s="22">
        <v>12</v>
      </c>
      <c r="O55" s="76"/>
      <c r="P55" s="25">
        <f t="shared" si="1"/>
        <v>53</v>
      </c>
    </row>
    <row r="56" spans="1:16" s="12" customFormat="1" x14ac:dyDescent="0.25">
      <c r="A56" s="157" t="s">
        <v>153</v>
      </c>
      <c r="B56" s="158" t="s">
        <v>154</v>
      </c>
      <c r="C56" s="75">
        <v>5</v>
      </c>
      <c r="D56" s="22">
        <v>5</v>
      </c>
      <c r="E56" s="22">
        <v>5</v>
      </c>
      <c r="F56" s="22"/>
      <c r="G56" s="22">
        <v>5</v>
      </c>
      <c r="H56" s="22"/>
      <c r="I56" s="22">
        <v>5</v>
      </c>
      <c r="J56" s="22">
        <v>10</v>
      </c>
      <c r="K56" s="22"/>
      <c r="L56" s="22">
        <v>9</v>
      </c>
      <c r="M56" s="22">
        <v>9</v>
      </c>
      <c r="N56" s="22">
        <v>13</v>
      </c>
      <c r="O56" s="76"/>
      <c r="P56" s="25">
        <f t="shared" si="1"/>
        <v>66</v>
      </c>
    </row>
    <row r="57" spans="1:16" s="12" customFormat="1" x14ac:dyDescent="0.25">
      <c r="A57" s="157" t="s">
        <v>155</v>
      </c>
      <c r="B57" s="158" t="s">
        <v>156</v>
      </c>
      <c r="C57" s="75">
        <v>5</v>
      </c>
      <c r="D57" s="22">
        <v>4</v>
      </c>
      <c r="E57" s="22">
        <v>5</v>
      </c>
      <c r="F57" s="22">
        <v>4</v>
      </c>
      <c r="G57" s="22"/>
      <c r="H57" s="22">
        <v>5</v>
      </c>
      <c r="I57" s="22"/>
      <c r="J57" s="22"/>
      <c r="K57" s="22">
        <v>9</v>
      </c>
      <c r="L57" s="22">
        <v>9</v>
      </c>
      <c r="M57" s="22">
        <v>9</v>
      </c>
      <c r="N57" s="22">
        <v>13</v>
      </c>
      <c r="O57" s="76"/>
      <c r="P57" s="25">
        <f t="shared" si="1"/>
        <v>63</v>
      </c>
    </row>
    <row r="58" spans="1:16" s="12" customFormat="1" x14ac:dyDescent="0.25">
      <c r="A58" s="157" t="s">
        <v>157</v>
      </c>
      <c r="B58" s="158" t="s">
        <v>158</v>
      </c>
      <c r="C58" s="75">
        <v>4</v>
      </c>
      <c r="D58" s="22"/>
      <c r="E58" s="22">
        <v>5</v>
      </c>
      <c r="F58" s="22"/>
      <c r="G58" s="22">
        <v>5</v>
      </c>
      <c r="H58" s="22">
        <v>4</v>
      </c>
      <c r="I58" s="22">
        <v>4</v>
      </c>
      <c r="J58" s="22">
        <v>5</v>
      </c>
      <c r="K58" s="22">
        <v>5</v>
      </c>
      <c r="L58" s="22">
        <v>6</v>
      </c>
      <c r="M58" s="22"/>
      <c r="N58" s="22">
        <v>12</v>
      </c>
      <c r="O58" s="76"/>
      <c r="P58" s="25">
        <f t="shared" si="1"/>
        <v>50</v>
      </c>
    </row>
    <row r="59" spans="1:16" s="12" customFormat="1" x14ac:dyDescent="0.25">
      <c r="A59" s="157" t="s">
        <v>159</v>
      </c>
      <c r="B59" s="158" t="s">
        <v>160</v>
      </c>
      <c r="C59" s="75">
        <v>5</v>
      </c>
      <c r="D59" s="22"/>
      <c r="E59" s="22">
        <v>5</v>
      </c>
      <c r="F59" s="22">
        <v>4</v>
      </c>
      <c r="G59" s="22">
        <v>4</v>
      </c>
      <c r="H59" s="22">
        <v>5</v>
      </c>
      <c r="I59" s="22"/>
      <c r="J59" s="22">
        <v>8</v>
      </c>
      <c r="K59" s="22">
        <v>9</v>
      </c>
      <c r="L59" s="22">
        <v>8</v>
      </c>
      <c r="M59" s="22"/>
      <c r="N59" s="22">
        <v>12</v>
      </c>
      <c r="O59" s="76"/>
      <c r="P59" s="25">
        <f t="shared" si="1"/>
        <v>60</v>
      </c>
    </row>
    <row r="60" spans="1:16" s="12" customFormat="1" x14ac:dyDescent="0.25">
      <c r="A60" s="157" t="s">
        <v>161</v>
      </c>
      <c r="B60" s="158" t="s">
        <v>162</v>
      </c>
      <c r="C60" s="75">
        <v>5</v>
      </c>
      <c r="D60" s="22"/>
      <c r="E60" s="22">
        <v>4</v>
      </c>
      <c r="F60" s="22">
        <v>4</v>
      </c>
      <c r="G60" s="22">
        <v>4</v>
      </c>
      <c r="H60" s="22">
        <v>3</v>
      </c>
      <c r="I60" s="22"/>
      <c r="J60" s="22"/>
      <c r="K60" s="22">
        <v>6</v>
      </c>
      <c r="L60" s="22">
        <v>7</v>
      </c>
      <c r="M60" s="22"/>
      <c r="N60" s="22">
        <v>13</v>
      </c>
      <c r="O60" s="76"/>
      <c r="P60" s="25">
        <f t="shared" si="1"/>
        <v>46</v>
      </c>
    </row>
    <row r="61" spans="1:16" s="12" customFormat="1" x14ac:dyDescent="0.25">
      <c r="A61" s="157" t="s">
        <v>163</v>
      </c>
      <c r="B61" s="158" t="s">
        <v>164</v>
      </c>
      <c r="C61" s="75">
        <v>4</v>
      </c>
      <c r="D61" s="22"/>
      <c r="E61" s="22">
        <v>5</v>
      </c>
      <c r="F61" s="22"/>
      <c r="G61" s="22">
        <v>5</v>
      </c>
      <c r="H61" s="22">
        <v>4</v>
      </c>
      <c r="I61" s="22">
        <v>4</v>
      </c>
      <c r="J61" s="22">
        <v>5</v>
      </c>
      <c r="K61" s="22">
        <v>5</v>
      </c>
      <c r="L61" s="22">
        <v>6</v>
      </c>
      <c r="M61" s="22"/>
      <c r="N61" s="22">
        <v>12</v>
      </c>
      <c r="O61" s="76"/>
      <c r="P61" s="25">
        <f t="shared" si="1"/>
        <v>50</v>
      </c>
    </row>
    <row r="62" spans="1:16" s="12" customFormat="1" x14ac:dyDescent="0.25">
      <c r="A62" s="157" t="s">
        <v>165</v>
      </c>
      <c r="B62" s="158" t="s">
        <v>166</v>
      </c>
      <c r="C62" s="75">
        <v>5</v>
      </c>
      <c r="D62" s="22"/>
      <c r="E62" s="22">
        <v>5</v>
      </c>
      <c r="F62" s="22">
        <v>5</v>
      </c>
      <c r="G62" s="22">
        <v>5</v>
      </c>
      <c r="H62" s="22">
        <v>5</v>
      </c>
      <c r="I62" s="22"/>
      <c r="J62" s="22"/>
      <c r="K62" s="22">
        <v>10</v>
      </c>
      <c r="L62" s="22">
        <v>9</v>
      </c>
      <c r="M62" s="22">
        <v>7</v>
      </c>
      <c r="N62" s="22">
        <v>12</v>
      </c>
      <c r="O62" s="76"/>
      <c r="P62" s="25">
        <f t="shared" si="1"/>
        <v>63</v>
      </c>
    </row>
    <row r="63" spans="1:16" s="12" customFormat="1" x14ac:dyDescent="0.25">
      <c r="A63" s="157" t="s">
        <v>167</v>
      </c>
      <c r="B63" s="158" t="s">
        <v>168</v>
      </c>
      <c r="C63" s="75">
        <v>5</v>
      </c>
      <c r="D63" s="22">
        <v>5</v>
      </c>
      <c r="E63" s="22">
        <v>5</v>
      </c>
      <c r="F63" s="22">
        <v>5</v>
      </c>
      <c r="G63" s="22"/>
      <c r="H63" s="22">
        <v>5</v>
      </c>
      <c r="I63" s="22"/>
      <c r="J63" s="22">
        <v>8</v>
      </c>
      <c r="K63" s="22">
        <v>9</v>
      </c>
      <c r="L63" s="22"/>
      <c r="M63" s="22">
        <v>7</v>
      </c>
      <c r="N63" s="22">
        <v>13</v>
      </c>
      <c r="O63" s="76"/>
      <c r="P63" s="25">
        <f t="shared" si="1"/>
        <v>62</v>
      </c>
    </row>
    <row r="64" spans="1:16" s="12" customFormat="1" x14ac:dyDescent="0.25">
      <c r="A64" s="157" t="s">
        <v>169</v>
      </c>
      <c r="B64" s="158" t="s">
        <v>170</v>
      </c>
      <c r="C64" s="75"/>
      <c r="D64" s="22"/>
      <c r="E64" s="22">
        <v>5</v>
      </c>
      <c r="F64" s="22">
        <v>5</v>
      </c>
      <c r="G64" s="22">
        <v>4</v>
      </c>
      <c r="H64" s="22">
        <v>4</v>
      </c>
      <c r="I64" s="22">
        <v>4</v>
      </c>
      <c r="J64" s="22"/>
      <c r="K64" s="22">
        <v>6</v>
      </c>
      <c r="L64" s="22">
        <v>7</v>
      </c>
      <c r="M64" s="22">
        <v>8</v>
      </c>
      <c r="N64" s="22">
        <v>12</v>
      </c>
      <c r="O64" s="76"/>
      <c r="P64" s="25">
        <f t="shared" si="1"/>
        <v>55</v>
      </c>
    </row>
    <row r="65" spans="1:16" s="12" customFormat="1" x14ac:dyDescent="0.25">
      <c r="A65" s="157" t="s">
        <v>171</v>
      </c>
      <c r="B65" s="158" t="s">
        <v>172</v>
      </c>
      <c r="C65" s="75">
        <v>5</v>
      </c>
      <c r="D65" s="22"/>
      <c r="E65" s="22">
        <v>5</v>
      </c>
      <c r="F65" s="22">
        <v>5</v>
      </c>
      <c r="G65" s="22">
        <v>4</v>
      </c>
      <c r="H65" s="22">
        <v>4</v>
      </c>
      <c r="I65" s="22"/>
      <c r="J65" s="22"/>
      <c r="K65" s="22">
        <v>10</v>
      </c>
      <c r="L65" s="22">
        <v>9</v>
      </c>
      <c r="M65" s="22">
        <v>6</v>
      </c>
      <c r="N65" s="22">
        <v>12</v>
      </c>
      <c r="O65" s="76"/>
      <c r="P65" s="25">
        <f t="shared" si="1"/>
        <v>60</v>
      </c>
    </row>
    <row r="66" spans="1:16" s="12" customFormat="1" x14ac:dyDescent="0.25">
      <c r="A66" s="157" t="s">
        <v>173</v>
      </c>
      <c r="B66" s="158" t="s">
        <v>174</v>
      </c>
      <c r="C66" s="75">
        <v>5</v>
      </c>
      <c r="D66" s="22">
        <v>3</v>
      </c>
      <c r="E66" s="22"/>
      <c r="F66" s="22"/>
      <c r="G66" s="22">
        <v>3</v>
      </c>
      <c r="H66" s="22"/>
      <c r="I66" s="22">
        <v>4</v>
      </c>
      <c r="J66" s="22">
        <v>7</v>
      </c>
      <c r="K66" s="22">
        <v>6</v>
      </c>
      <c r="L66" s="22">
        <v>2</v>
      </c>
      <c r="M66" s="22"/>
      <c r="N66" s="22">
        <v>10</v>
      </c>
      <c r="O66" s="76"/>
      <c r="P66" s="25">
        <f t="shared" si="1"/>
        <v>40</v>
      </c>
    </row>
    <row r="67" spans="1:16" s="12" customFormat="1" x14ac:dyDescent="0.25">
      <c r="A67" s="157" t="s">
        <v>175</v>
      </c>
      <c r="B67" s="158" t="s">
        <v>176</v>
      </c>
      <c r="C67" s="75">
        <v>5</v>
      </c>
      <c r="D67" s="22">
        <v>5</v>
      </c>
      <c r="E67" s="22">
        <v>4</v>
      </c>
      <c r="F67" s="22">
        <v>4</v>
      </c>
      <c r="G67" s="22">
        <v>4</v>
      </c>
      <c r="H67" s="22"/>
      <c r="I67" s="22"/>
      <c r="J67" s="22">
        <v>7</v>
      </c>
      <c r="K67" s="22">
        <v>8</v>
      </c>
      <c r="L67" s="22">
        <v>8</v>
      </c>
      <c r="M67" s="22"/>
      <c r="N67" s="22">
        <v>12</v>
      </c>
      <c r="O67" s="76"/>
      <c r="P67" s="25">
        <f t="shared" si="1"/>
        <v>57</v>
      </c>
    </row>
    <row r="68" spans="1:16" s="12" customFormat="1" x14ac:dyDescent="0.25">
      <c r="A68" s="157" t="s">
        <v>177</v>
      </c>
      <c r="B68" s="158" t="s">
        <v>178</v>
      </c>
      <c r="C68" s="75">
        <v>5</v>
      </c>
      <c r="D68" s="22"/>
      <c r="E68" s="22">
        <v>3</v>
      </c>
      <c r="F68" s="22">
        <v>5</v>
      </c>
      <c r="G68" s="22">
        <v>4</v>
      </c>
      <c r="H68" s="22"/>
      <c r="I68" s="22"/>
      <c r="J68" s="22"/>
      <c r="K68" s="22"/>
      <c r="L68" s="22"/>
      <c r="M68" s="22"/>
      <c r="N68" s="22">
        <v>13</v>
      </c>
      <c r="O68" s="76"/>
      <c r="P68" s="25">
        <f t="shared" si="1"/>
        <v>30</v>
      </c>
    </row>
    <row r="69" spans="1:16" s="12" customFormat="1" x14ac:dyDescent="0.25">
      <c r="A69" s="157" t="s">
        <v>179</v>
      </c>
      <c r="B69" s="158" t="s">
        <v>180</v>
      </c>
      <c r="C69" s="75">
        <v>5</v>
      </c>
      <c r="D69" s="22">
        <v>5</v>
      </c>
      <c r="E69" s="22">
        <v>4</v>
      </c>
      <c r="F69" s="22">
        <v>4</v>
      </c>
      <c r="G69" s="22">
        <v>4</v>
      </c>
      <c r="H69" s="22"/>
      <c r="I69" s="22"/>
      <c r="J69" s="22">
        <v>7</v>
      </c>
      <c r="K69" s="22">
        <v>8</v>
      </c>
      <c r="L69" s="22">
        <v>8</v>
      </c>
      <c r="M69" s="22"/>
      <c r="N69" s="22">
        <v>12</v>
      </c>
      <c r="O69" s="76"/>
      <c r="P69" s="25">
        <f t="shared" si="1"/>
        <v>57</v>
      </c>
    </row>
    <row r="70" spans="1:16" s="12" customFormat="1" x14ac:dyDescent="0.25">
      <c r="A70" s="157" t="s">
        <v>181</v>
      </c>
      <c r="B70" s="158" t="s">
        <v>182</v>
      </c>
      <c r="C70" s="75">
        <v>4</v>
      </c>
      <c r="D70" s="22">
        <v>4</v>
      </c>
      <c r="E70" s="22">
        <v>2</v>
      </c>
      <c r="F70" s="22"/>
      <c r="G70" s="22">
        <v>4</v>
      </c>
      <c r="H70" s="22">
        <v>3</v>
      </c>
      <c r="I70" s="22"/>
      <c r="J70" s="22"/>
      <c r="K70" s="22">
        <v>9</v>
      </c>
      <c r="L70" s="22">
        <v>9</v>
      </c>
      <c r="M70" s="22">
        <v>9</v>
      </c>
      <c r="N70" s="22">
        <v>13</v>
      </c>
      <c r="O70" s="76"/>
      <c r="P70" s="25">
        <f t="shared" si="1"/>
        <v>57</v>
      </c>
    </row>
    <row r="71" spans="1:16" s="12" customFormat="1" x14ac:dyDescent="0.25">
      <c r="A71" s="157" t="s">
        <v>183</v>
      </c>
      <c r="B71" s="158" t="s">
        <v>184</v>
      </c>
      <c r="C71" s="75">
        <v>5</v>
      </c>
      <c r="D71" s="22"/>
      <c r="E71" s="22">
        <v>4</v>
      </c>
      <c r="F71" s="22"/>
      <c r="G71" s="22">
        <v>4</v>
      </c>
      <c r="H71" s="22"/>
      <c r="I71" s="22"/>
      <c r="J71" s="22"/>
      <c r="K71" s="22">
        <v>4</v>
      </c>
      <c r="L71" s="22">
        <v>7</v>
      </c>
      <c r="M71" s="22">
        <v>7</v>
      </c>
      <c r="N71" s="22">
        <v>12</v>
      </c>
      <c r="O71" s="76"/>
      <c r="P71" s="25">
        <f t="shared" si="1"/>
        <v>43</v>
      </c>
    </row>
    <row r="72" spans="1:16" s="12" customFormat="1" x14ac:dyDescent="0.25">
      <c r="A72" s="157" t="s">
        <v>185</v>
      </c>
      <c r="B72" s="158" t="s">
        <v>186</v>
      </c>
      <c r="C72" s="75">
        <v>5</v>
      </c>
      <c r="D72" s="22">
        <v>5</v>
      </c>
      <c r="E72" s="22">
        <v>5</v>
      </c>
      <c r="F72" s="22">
        <v>4</v>
      </c>
      <c r="G72" s="22"/>
      <c r="H72" s="22">
        <v>4</v>
      </c>
      <c r="I72" s="22"/>
      <c r="J72" s="22"/>
      <c r="K72" s="22"/>
      <c r="L72" s="22">
        <v>9</v>
      </c>
      <c r="M72" s="22">
        <v>8</v>
      </c>
      <c r="N72" s="22">
        <v>12</v>
      </c>
      <c r="O72" s="76"/>
      <c r="P72" s="25">
        <f t="shared" si="1"/>
        <v>52</v>
      </c>
    </row>
    <row r="73" spans="1:16" s="12" customFormat="1" x14ac:dyDescent="0.25">
      <c r="A73" s="157" t="s">
        <v>187</v>
      </c>
      <c r="B73" s="158" t="s">
        <v>188</v>
      </c>
      <c r="C73" s="75">
        <v>5</v>
      </c>
      <c r="D73" s="22">
        <v>3</v>
      </c>
      <c r="E73" s="22">
        <v>4</v>
      </c>
      <c r="F73" s="22">
        <v>4</v>
      </c>
      <c r="G73" s="22">
        <v>5</v>
      </c>
      <c r="H73" s="22"/>
      <c r="I73" s="22"/>
      <c r="J73" s="22">
        <v>9</v>
      </c>
      <c r="K73" s="22"/>
      <c r="L73" s="22">
        <v>10</v>
      </c>
      <c r="M73" s="22">
        <v>9</v>
      </c>
      <c r="N73" s="22">
        <v>11</v>
      </c>
      <c r="O73" s="76"/>
      <c r="P73" s="25">
        <f t="shared" si="1"/>
        <v>60</v>
      </c>
    </row>
    <row r="74" spans="1:16" s="12" customFormat="1" x14ac:dyDescent="0.25">
      <c r="A74" s="157" t="s">
        <v>189</v>
      </c>
      <c r="B74" s="158" t="s">
        <v>190</v>
      </c>
      <c r="C74" s="75">
        <v>4</v>
      </c>
      <c r="D74" s="22">
        <v>3</v>
      </c>
      <c r="E74" s="22">
        <v>4</v>
      </c>
      <c r="F74" s="22"/>
      <c r="G74" s="22"/>
      <c r="H74" s="22"/>
      <c r="I74" s="22"/>
      <c r="J74" s="22"/>
      <c r="K74" s="22">
        <v>8</v>
      </c>
      <c r="L74" s="22">
        <v>9</v>
      </c>
      <c r="M74" s="22">
        <v>8</v>
      </c>
      <c r="N74" s="22">
        <v>12</v>
      </c>
      <c r="O74" s="76"/>
      <c r="P74" s="25">
        <f t="shared" si="1"/>
        <v>48</v>
      </c>
    </row>
    <row r="75" spans="1:16" s="12" customFormat="1" x14ac:dyDescent="0.25">
      <c r="A75" s="157" t="s">
        <v>191</v>
      </c>
      <c r="B75" s="158" t="s">
        <v>192</v>
      </c>
      <c r="C75" s="75">
        <v>2</v>
      </c>
      <c r="D75" s="22"/>
      <c r="E75" s="22">
        <v>4</v>
      </c>
      <c r="F75" s="22"/>
      <c r="G75" s="22">
        <v>2</v>
      </c>
      <c r="H75" s="22">
        <v>4</v>
      </c>
      <c r="I75" s="22"/>
      <c r="J75" s="22"/>
      <c r="K75" s="22">
        <v>4</v>
      </c>
      <c r="L75" s="22"/>
      <c r="M75" s="22">
        <v>2</v>
      </c>
      <c r="N75" s="22">
        <v>9</v>
      </c>
      <c r="O75" s="76"/>
      <c r="P75" s="25">
        <f t="shared" si="1"/>
        <v>27</v>
      </c>
    </row>
    <row r="76" spans="1:16" s="12" customFormat="1" x14ac:dyDescent="0.25">
      <c r="A76" s="157" t="s">
        <v>193</v>
      </c>
      <c r="B76" s="158" t="s">
        <v>194</v>
      </c>
      <c r="C76" s="75">
        <v>5</v>
      </c>
      <c r="D76" s="22">
        <v>5</v>
      </c>
      <c r="E76" s="22">
        <v>5</v>
      </c>
      <c r="F76" s="22"/>
      <c r="G76" s="22">
        <v>5</v>
      </c>
      <c r="H76" s="22">
        <v>4</v>
      </c>
      <c r="I76" s="22"/>
      <c r="J76" s="22">
        <v>9</v>
      </c>
      <c r="K76" s="22"/>
      <c r="L76" s="22">
        <v>9</v>
      </c>
      <c r="M76" s="22">
        <v>8</v>
      </c>
      <c r="N76" s="22">
        <v>12</v>
      </c>
      <c r="O76" s="76"/>
      <c r="P76" s="25">
        <f t="shared" si="1"/>
        <v>62</v>
      </c>
    </row>
    <row r="77" spans="1:16" s="12" customFormat="1" x14ac:dyDescent="0.25">
      <c r="A77" s="157" t="s">
        <v>195</v>
      </c>
      <c r="B77" s="158" t="s">
        <v>196</v>
      </c>
      <c r="C77" s="75">
        <v>5</v>
      </c>
      <c r="D77" s="22">
        <v>3</v>
      </c>
      <c r="E77" s="22">
        <v>5</v>
      </c>
      <c r="F77" s="22">
        <v>4</v>
      </c>
      <c r="G77" s="22">
        <v>5</v>
      </c>
      <c r="H77" s="22"/>
      <c r="I77" s="22"/>
      <c r="J77" s="22"/>
      <c r="K77" s="22">
        <v>8</v>
      </c>
      <c r="L77" s="22">
        <v>8</v>
      </c>
      <c r="M77" s="22">
        <v>8</v>
      </c>
      <c r="N77" s="22">
        <v>12</v>
      </c>
      <c r="O77" s="76"/>
      <c r="P77" s="25">
        <f t="shared" si="1"/>
        <v>58</v>
      </c>
    </row>
    <row r="78" spans="1:16" s="12" customFormat="1" x14ac:dyDescent="0.25">
      <c r="A78" s="157" t="s">
        <v>197</v>
      </c>
      <c r="B78" s="158" t="s">
        <v>198</v>
      </c>
      <c r="C78" s="75">
        <v>5</v>
      </c>
      <c r="D78" s="22">
        <v>5</v>
      </c>
      <c r="E78" s="22"/>
      <c r="F78" s="22">
        <v>4</v>
      </c>
      <c r="G78" s="22">
        <v>5</v>
      </c>
      <c r="H78" s="22">
        <v>4</v>
      </c>
      <c r="I78" s="22"/>
      <c r="J78" s="22"/>
      <c r="K78" s="22">
        <v>5</v>
      </c>
      <c r="L78" s="22">
        <v>8</v>
      </c>
      <c r="M78" s="22">
        <v>7</v>
      </c>
      <c r="N78" s="22"/>
      <c r="O78" s="76"/>
      <c r="P78" s="25">
        <f t="shared" si="1"/>
        <v>43</v>
      </c>
    </row>
    <row r="79" spans="1:16" s="12" customFormat="1" x14ac:dyDescent="0.25">
      <c r="A79" s="157" t="s">
        <v>199</v>
      </c>
      <c r="B79" s="158" t="s">
        <v>200</v>
      </c>
      <c r="C79" s="75">
        <v>2</v>
      </c>
      <c r="D79" s="22"/>
      <c r="E79" s="22">
        <v>4</v>
      </c>
      <c r="F79" s="22"/>
      <c r="G79" s="22">
        <v>2</v>
      </c>
      <c r="H79" s="22">
        <v>4</v>
      </c>
      <c r="I79" s="22"/>
      <c r="J79" s="22"/>
      <c r="K79" s="22">
        <v>4</v>
      </c>
      <c r="L79" s="22"/>
      <c r="M79" s="22">
        <v>2</v>
      </c>
      <c r="N79" s="22">
        <v>9</v>
      </c>
      <c r="O79" s="76"/>
      <c r="P79" s="25">
        <f t="shared" si="1"/>
        <v>27</v>
      </c>
    </row>
    <row r="80" spans="1:16" s="12" customFormat="1" x14ac:dyDescent="0.25">
      <c r="A80" s="157" t="s">
        <v>201</v>
      </c>
      <c r="B80" s="158" t="s">
        <v>202</v>
      </c>
      <c r="C80" s="75"/>
      <c r="D80" s="22"/>
      <c r="E80" s="22"/>
      <c r="F80" s="22"/>
      <c r="G80" s="22">
        <v>4</v>
      </c>
      <c r="H80" s="22">
        <v>4</v>
      </c>
      <c r="I80" s="22">
        <v>4</v>
      </c>
      <c r="J80" s="22"/>
      <c r="K80" s="22">
        <v>6</v>
      </c>
      <c r="L80" s="22"/>
      <c r="M80" s="22">
        <v>3</v>
      </c>
      <c r="N80" s="22">
        <v>11</v>
      </c>
      <c r="O80" s="76"/>
      <c r="P80" s="25">
        <f t="shared" ref="P80:P143" si="2">SUM(C80:N80)</f>
        <v>32</v>
      </c>
    </row>
    <row r="81" spans="1:16" s="12" customFormat="1" x14ac:dyDescent="0.25">
      <c r="A81" s="157" t="s">
        <v>203</v>
      </c>
      <c r="B81" s="158" t="s">
        <v>204</v>
      </c>
      <c r="C81" s="75">
        <v>5</v>
      </c>
      <c r="D81" s="22">
        <v>2</v>
      </c>
      <c r="E81" s="22"/>
      <c r="F81" s="22"/>
      <c r="G81" s="22"/>
      <c r="H81" s="22"/>
      <c r="I81" s="22"/>
      <c r="J81" s="22"/>
      <c r="K81" s="22"/>
      <c r="L81" s="22"/>
      <c r="M81" s="22"/>
      <c r="N81" s="22">
        <v>4</v>
      </c>
      <c r="O81" s="76"/>
      <c r="P81" s="25">
        <f t="shared" si="2"/>
        <v>11</v>
      </c>
    </row>
    <row r="82" spans="1:16" s="12" customFormat="1" x14ac:dyDescent="0.25">
      <c r="A82" s="157" t="s">
        <v>205</v>
      </c>
      <c r="B82" s="158" t="s">
        <v>206</v>
      </c>
      <c r="C82" s="75">
        <v>5</v>
      </c>
      <c r="D82" s="22">
        <v>5</v>
      </c>
      <c r="E82" s="22">
        <v>4</v>
      </c>
      <c r="F82" s="22"/>
      <c r="G82" s="22">
        <v>4</v>
      </c>
      <c r="H82" s="22"/>
      <c r="I82" s="22">
        <v>4</v>
      </c>
      <c r="J82" s="22">
        <v>8</v>
      </c>
      <c r="K82" s="22"/>
      <c r="L82" s="22">
        <v>9</v>
      </c>
      <c r="M82" s="22">
        <v>8</v>
      </c>
      <c r="N82" s="22">
        <v>11</v>
      </c>
      <c r="O82" s="76"/>
      <c r="P82" s="25">
        <f t="shared" si="2"/>
        <v>58</v>
      </c>
    </row>
    <row r="83" spans="1:16" s="12" customFormat="1" x14ac:dyDescent="0.25">
      <c r="A83" s="157" t="s">
        <v>207</v>
      </c>
      <c r="B83" s="158" t="s">
        <v>208</v>
      </c>
      <c r="C83" s="75">
        <v>5</v>
      </c>
      <c r="D83" s="22">
        <v>3</v>
      </c>
      <c r="E83" s="22">
        <v>4</v>
      </c>
      <c r="F83" s="22">
        <v>2</v>
      </c>
      <c r="G83" s="22"/>
      <c r="H83" s="22"/>
      <c r="I83" s="22"/>
      <c r="J83" s="22"/>
      <c r="K83" s="22">
        <v>6</v>
      </c>
      <c r="L83" s="22">
        <v>6</v>
      </c>
      <c r="M83" s="22">
        <v>6</v>
      </c>
      <c r="N83" s="22">
        <v>8</v>
      </c>
      <c r="O83" s="76"/>
      <c r="P83" s="25">
        <f t="shared" si="2"/>
        <v>40</v>
      </c>
    </row>
    <row r="84" spans="1:16" s="12" customFormat="1" x14ac:dyDescent="0.25">
      <c r="A84" s="157" t="s">
        <v>209</v>
      </c>
      <c r="B84" s="158" t="s">
        <v>210</v>
      </c>
      <c r="C84" s="75">
        <v>5</v>
      </c>
      <c r="D84" s="22"/>
      <c r="E84" s="22">
        <v>2</v>
      </c>
      <c r="F84" s="22">
        <v>3</v>
      </c>
      <c r="G84" s="22">
        <v>2</v>
      </c>
      <c r="H84" s="22">
        <v>2</v>
      </c>
      <c r="I84" s="22"/>
      <c r="J84" s="22"/>
      <c r="K84" s="22">
        <v>4</v>
      </c>
      <c r="L84" s="22">
        <v>7</v>
      </c>
      <c r="M84" s="22">
        <v>7</v>
      </c>
      <c r="N84" s="22">
        <v>12</v>
      </c>
      <c r="O84" s="76"/>
      <c r="P84" s="25">
        <f t="shared" si="2"/>
        <v>44</v>
      </c>
    </row>
    <row r="85" spans="1:16" s="12" customFormat="1" x14ac:dyDescent="0.25">
      <c r="A85" s="157" t="s">
        <v>211</v>
      </c>
      <c r="B85" s="158" t="s">
        <v>212</v>
      </c>
      <c r="C85" s="75">
        <v>4</v>
      </c>
      <c r="D85" s="22">
        <v>4</v>
      </c>
      <c r="E85" s="22">
        <v>4</v>
      </c>
      <c r="F85" s="22"/>
      <c r="G85" s="22">
        <v>4</v>
      </c>
      <c r="H85" s="22">
        <v>3</v>
      </c>
      <c r="I85" s="22"/>
      <c r="J85" s="22">
        <v>7</v>
      </c>
      <c r="K85" s="22">
        <v>8</v>
      </c>
      <c r="L85" s="22">
        <v>7</v>
      </c>
      <c r="M85" s="22"/>
      <c r="N85" s="22">
        <v>12</v>
      </c>
      <c r="O85" s="76"/>
      <c r="P85" s="25">
        <f t="shared" si="2"/>
        <v>53</v>
      </c>
    </row>
    <row r="86" spans="1:16" s="12" customFormat="1" x14ac:dyDescent="0.25">
      <c r="A86" s="157" t="s">
        <v>213</v>
      </c>
      <c r="B86" s="158" t="s">
        <v>214</v>
      </c>
      <c r="C86" s="75">
        <v>3</v>
      </c>
      <c r="D86" s="22">
        <v>3</v>
      </c>
      <c r="E86" s="22"/>
      <c r="F86" s="22">
        <v>2</v>
      </c>
      <c r="G86" s="22"/>
      <c r="H86" s="22">
        <v>4</v>
      </c>
      <c r="I86" s="22"/>
      <c r="J86" s="22"/>
      <c r="K86" s="22">
        <v>4</v>
      </c>
      <c r="L86" s="22"/>
      <c r="M86" s="22"/>
      <c r="N86" s="22">
        <v>9</v>
      </c>
      <c r="O86" s="76"/>
      <c r="P86" s="25">
        <f t="shared" si="2"/>
        <v>25</v>
      </c>
    </row>
    <row r="87" spans="1:16" s="12" customFormat="1" x14ac:dyDescent="0.25">
      <c r="A87" s="157" t="s">
        <v>215</v>
      </c>
      <c r="B87" s="158" t="s">
        <v>216</v>
      </c>
      <c r="C87" s="75">
        <v>5</v>
      </c>
      <c r="D87" s="22"/>
      <c r="E87" s="22">
        <v>2</v>
      </c>
      <c r="F87" s="22">
        <v>3</v>
      </c>
      <c r="G87" s="22">
        <v>2</v>
      </c>
      <c r="H87" s="22">
        <v>2</v>
      </c>
      <c r="I87" s="22"/>
      <c r="J87" s="22"/>
      <c r="K87" s="22">
        <v>4</v>
      </c>
      <c r="L87" s="22">
        <v>7</v>
      </c>
      <c r="M87" s="22">
        <v>7</v>
      </c>
      <c r="N87" s="22">
        <v>12</v>
      </c>
      <c r="O87" s="76"/>
      <c r="P87" s="25">
        <f t="shared" si="2"/>
        <v>44</v>
      </c>
    </row>
    <row r="88" spans="1:16" s="12" customFormat="1" x14ac:dyDescent="0.25">
      <c r="A88" s="157" t="s">
        <v>217</v>
      </c>
      <c r="B88" s="158" t="s">
        <v>218</v>
      </c>
      <c r="C88" s="75">
        <v>4</v>
      </c>
      <c r="D88" s="22">
        <v>4</v>
      </c>
      <c r="E88" s="22">
        <v>4</v>
      </c>
      <c r="F88" s="22"/>
      <c r="G88" s="22">
        <v>4</v>
      </c>
      <c r="H88" s="22">
        <v>3</v>
      </c>
      <c r="I88" s="22"/>
      <c r="J88" s="22">
        <v>7</v>
      </c>
      <c r="K88" s="22">
        <v>8</v>
      </c>
      <c r="L88" s="22">
        <v>7</v>
      </c>
      <c r="M88" s="22"/>
      <c r="N88" s="22">
        <v>12</v>
      </c>
      <c r="O88" s="76"/>
      <c r="P88" s="25">
        <f t="shared" si="2"/>
        <v>53</v>
      </c>
    </row>
    <row r="89" spans="1:16" s="12" customFormat="1" x14ac:dyDescent="0.25">
      <c r="A89" s="157" t="s">
        <v>219</v>
      </c>
      <c r="B89" s="158" t="s">
        <v>220</v>
      </c>
      <c r="C89" s="75">
        <v>2</v>
      </c>
      <c r="D89" s="22"/>
      <c r="E89" s="22"/>
      <c r="F89" s="22"/>
      <c r="G89" s="22">
        <v>4</v>
      </c>
      <c r="H89" s="22">
        <v>5</v>
      </c>
      <c r="I89" s="22"/>
      <c r="J89" s="22"/>
      <c r="K89" s="22">
        <v>8</v>
      </c>
      <c r="L89" s="22">
        <v>8</v>
      </c>
      <c r="M89" s="22">
        <v>8</v>
      </c>
      <c r="N89" s="22">
        <v>12</v>
      </c>
      <c r="O89" s="76"/>
      <c r="P89" s="25">
        <f t="shared" si="2"/>
        <v>47</v>
      </c>
    </row>
    <row r="90" spans="1:16" s="12" customFormat="1" x14ac:dyDescent="0.25">
      <c r="A90" s="157" t="s">
        <v>221</v>
      </c>
      <c r="B90" s="158" t="s">
        <v>222</v>
      </c>
      <c r="C90" s="75"/>
      <c r="D90" s="22"/>
      <c r="E90" s="22">
        <v>5</v>
      </c>
      <c r="F90" s="22">
        <v>5</v>
      </c>
      <c r="G90" s="22">
        <v>5</v>
      </c>
      <c r="H90" s="22">
        <v>4</v>
      </c>
      <c r="I90" s="22"/>
      <c r="J90" s="22"/>
      <c r="K90" s="22">
        <v>8</v>
      </c>
      <c r="L90" s="22">
        <v>8</v>
      </c>
      <c r="M90" s="22">
        <v>8</v>
      </c>
      <c r="N90" s="22">
        <v>14</v>
      </c>
      <c r="O90" s="76"/>
      <c r="P90" s="25">
        <f t="shared" si="2"/>
        <v>57</v>
      </c>
    </row>
    <row r="91" spans="1:16" s="12" customFormat="1" x14ac:dyDescent="0.25">
      <c r="A91" s="157" t="s">
        <v>223</v>
      </c>
      <c r="B91" s="158" t="s">
        <v>224</v>
      </c>
      <c r="C91" s="75">
        <v>5</v>
      </c>
      <c r="D91" s="22">
        <v>4</v>
      </c>
      <c r="E91" s="22">
        <v>5</v>
      </c>
      <c r="F91" s="22"/>
      <c r="G91" s="22"/>
      <c r="H91" s="22">
        <v>5</v>
      </c>
      <c r="I91" s="22"/>
      <c r="J91" s="22"/>
      <c r="K91" s="22">
        <v>7</v>
      </c>
      <c r="L91" s="22">
        <v>6</v>
      </c>
      <c r="M91" s="22"/>
      <c r="N91" s="22">
        <v>12</v>
      </c>
      <c r="O91" s="76"/>
      <c r="P91" s="25">
        <f t="shared" si="2"/>
        <v>44</v>
      </c>
    </row>
    <row r="92" spans="1:16" s="12" customFormat="1" x14ac:dyDescent="0.25">
      <c r="A92" s="157" t="s">
        <v>225</v>
      </c>
      <c r="B92" s="158" t="s">
        <v>226</v>
      </c>
      <c r="C92" s="75"/>
      <c r="D92" s="22"/>
      <c r="E92" s="22">
        <v>2</v>
      </c>
      <c r="F92" s="22"/>
      <c r="G92" s="22"/>
      <c r="H92" s="22"/>
      <c r="I92" s="22"/>
      <c r="J92" s="22"/>
      <c r="K92" s="22"/>
      <c r="L92" s="22"/>
      <c r="M92" s="22"/>
      <c r="N92" s="22">
        <v>12</v>
      </c>
      <c r="O92" s="76"/>
      <c r="P92" s="25">
        <f t="shared" si="2"/>
        <v>14</v>
      </c>
    </row>
    <row r="93" spans="1:16" s="12" customFormat="1" x14ac:dyDescent="0.25">
      <c r="A93" s="157" t="s">
        <v>227</v>
      </c>
      <c r="B93" s="158" t="s">
        <v>228</v>
      </c>
      <c r="C93" s="75">
        <v>2</v>
      </c>
      <c r="D93" s="22"/>
      <c r="E93" s="22">
        <v>5</v>
      </c>
      <c r="F93" s="22">
        <v>5</v>
      </c>
      <c r="G93" s="22">
        <v>3</v>
      </c>
      <c r="H93" s="22"/>
      <c r="I93" s="22">
        <v>2</v>
      </c>
      <c r="J93" s="22"/>
      <c r="K93" s="22">
        <v>3</v>
      </c>
      <c r="L93" s="22">
        <v>9</v>
      </c>
      <c r="M93" s="22">
        <v>9</v>
      </c>
      <c r="N93" s="22">
        <v>12</v>
      </c>
      <c r="O93" s="76"/>
      <c r="P93" s="25">
        <f t="shared" si="2"/>
        <v>50</v>
      </c>
    </row>
    <row r="94" spans="1:16" s="12" customFormat="1" x14ac:dyDescent="0.25">
      <c r="A94" s="157" t="s">
        <v>229</v>
      </c>
      <c r="B94" s="158" t="s">
        <v>230</v>
      </c>
      <c r="C94" s="75">
        <v>5</v>
      </c>
      <c r="D94" s="22">
        <v>2</v>
      </c>
      <c r="E94" s="22">
        <v>5</v>
      </c>
      <c r="F94" s="22"/>
      <c r="G94" s="22">
        <v>5</v>
      </c>
      <c r="H94" s="22">
        <v>5</v>
      </c>
      <c r="I94" s="22"/>
      <c r="J94" s="22">
        <v>9</v>
      </c>
      <c r="K94" s="22"/>
      <c r="L94" s="22">
        <v>5</v>
      </c>
      <c r="M94" s="22">
        <v>8</v>
      </c>
      <c r="N94" s="22">
        <v>13</v>
      </c>
      <c r="O94" s="76"/>
      <c r="P94" s="25">
        <f t="shared" si="2"/>
        <v>57</v>
      </c>
    </row>
    <row r="95" spans="1:16" s="12" customFormat="1" x14ac:dyDescent="0.25">
      <c r="A95" s="157" t="s">
        <v>231</v>
      </c>
      <c r="B95" s="158" t="s">
        <v>232</v>
      </c>
      <c r="C95" s="75">
        <v>5</v>
      </c>
      <c r="D95" s="22">
        <v>2</v>
      </c>
      <c r="E95" s="22">
        <v>5</v>
      </c>
      <c r="F95" s="22">
        <v>5</v>
      </c>
      <c r="G95" s="22">
        <v>5</v>
      </c>
      <c r="H95" s="22"/>
      <c r="I95" s="22"/>
      <c r="J95" s="22"/>
      <c r="K95" s="22">
        <v>1</v>
      </c>
      <c r="L95" s="22">
        <v>6</v>
      </c>
      <c r="M95" s="22">
        <v>6</v>
      </c>
      <c r="N95" s="22">
        <v>10</v>
      </c>
      <c r="O95" s="76"/>
      <c r="P95" s="25">
        <f t="shared" si="2"/>
        <v>45</v>
      </c>
    </row>
    <row r="96" spans="1:16" s="12" customFormat="1" x14ac:dyDescent="0.25">
      <c r="A96" s="157" t="s">
        <v>233</v>
      </c>
      <c r="B96" s="158" t="s">
        <v>234</v>
      </c>
      <c r="C96" s="75">
        <v>5</v>
      </c>
      <c r="D96" s="22">
        <v>3</v>
      </c>
      <c r="E96" s="22">
        <v>5</v>
      </c>
      <c r="F96" s="22">
        <v>4</v>
      </c>
      <c r="G96" s="22">
        <v>4</v>
      </c>
      <c r="H96" s="22"/>
      <c r="I96" s="22"/>
      <c r="J96" s="22"/>
      <c r="K96" s="22">
        <v>2</v>
      </c>
      <c r="L96" s="22">
        <v>3</v>
      </c>
      <c r="M96" s="22">
        <v>3</v>
      </c>
      <c r="N96" s="22">
        <v>8</v>
      </c>
      <c r="O96" s="76"/>
      <c r="P96" s="25">
        <f t="shared" si="2"/>
        <v>37</v>
      </c>
    </row>
    <row r="97" spans="1:16" s="12" customFormat="1" x14ac:dyDescent="0.25">
      <c r="A97" s="157" t="s">
        <v>235</v>
      </c>
      <c r="B97" s="158" t="s">
        <v>236</v>
      </c>
      <c r="C97" s="75">
        <v>5</v>
      </c>
      <c r="D97" s="22"/>
      <c r="E97" s="22">
        <v>5</v>
      </c>
      <c r="F97" s="22">
        <v>4</v>
      </c>
      <c r="G97" s="22">
        <v>4</v>
      </c>
      <c r="H97" s="22"/>
      <c r="I97" s="22">
        <v>4</v>
      </c>
      <c r="J97" s="22"/>
      <c r="K97" s="22">
        <v>9</v>
      </c>
      <c r="L97" s="22"/>
      <c r="M97" s="22">
        <v>7</v>
      </c>
      <c r="N97" s="22">
        <v>3</v>
      </c>
      <c r="O97" s="76"/>
      <c r="P97" s="25">
        <f t="shared" si="2"/>
        <v>41</v>
      </c>
    </row>
    <row r="98" spans="1:16" s="12" customFormat="1" x14ac:dyDescent="0.25">
      <c r="A98" s="157" t="s">
        <v>237</v>
      </c>
      <c r="B98" s="158" t="s">
        <v>238</v>
      </c>
      <c r="C98" s="75">
        <v>4</v>
      </c>
      <c r="D98" s="22"/>
      <c r="E98" s="22">
        <v>4</v>
      </c>
      <c r="F98" s="22"/>
      <c r="G98" s="22">
        <v>5</v>
      </c>
      <c r="H98" s="22">
        <v>4</v>
      </c>
      <c r="I98" s="22"/>
      <c r="J98" s="22"/>
      <c r="K98" s="22">
        <v>8</v>
      </c>
      <c r="L98" s="22">
        <v>9</v>
      </c>
      <c r="M98" s="22">
        <v>4</v>
      </c>
      <c r="N98" s="22">
        <v>13</v>
      </c>
      <c r="O98" s="76"/>
      <c r="P98" s="25">
        <f t="shared" si="2"/>
        <v>51</v>
      </c>
    </row>
    <row r="99" spans="1:16" s="12" customFormat="1" x14ac:dyDescent="0.25">
      <c r="A99" s="157" t="s">
        <v>239</v>
      </c>
      <c r="B99" s="158" t="s">
        <v>240</v>
      </c>
      <c r="C99" s="75">
        <v>5</v>
      </c>
      <c r="D99" s="22"/>
      <c r="E99" s="22">
        <v>3</v>
      </c>
      <c r="F99" s="22">
        <v>4</v>
      </c>
      <c r="G99" s="22">
        <v>4</v>
      </c>
      <c r="H99" s="22"/>
      <c r="I99" s="22"/>
      <c r="J99" s="22"/>
      <c r="K99" s="22">
        <v>6</v>
      </c>
      <c r="L99" s="22">
        <v>7</v>
      </c>
      <c r="M99" s="22"/>
      <c r="N99" s="22">
        <v>13</v>
      </c>
      <c r="O99" s="76"/>
      <c r="P99" s="25">
        <f t="shared" si="2"/>
        <v>42</v>
      </c>
    </row>
    <row r="100" spans="1:16" s="12" customFormat="1" x14ac:dyDescent="0.25">
      <c r="A100" s="157" t="s">
        <v>241</v>
      </c>
      <c r="B100" s="158" t="s">
        <v>242</v>
      </c>
      <c r="C100" s="75">
        <v>5</v>
      </c>
      <c r="D100" s="22">
        <v>2</v>
      </c>
      <c r="E100" s="22">
        <v>5</v>
      </c>
      <c r="F100" s="22">
        <v>5</v>
      </c>
      <c r="G100" s="22">
        <v>5</v>
      </c>
      <c r="H100" s="22"/>
      <c r="I100" s="22"/>
      <c r="J100" s="22"/>
      <c r="K100" s="22">
        <v>1</v>
      </c>
      <c r="L100" s="22">
        <v>6</v>
      </c>
      <c r="M100" s="22">
        <v>6</v>
      </c>
      <c r="N100" s="22">
        <v>10</v>
      </c>
      <c r="O100" s="76"/>
      <c r="P100" s="25">
        <f t="shared" si="2"/>
        <v>45</v>
      </c>
    </row>
    <row r="101" spans="1:16" s="12" customFormat="1" x14ac:dyDescent="0.25">
      <c r="A101" s="157" t="s">
        <v>243</v>
      </c>
      <c r="B101" s="158" t="s">
        <v>244</v>
      </c>
      <c r="C101" s="75">
        <v>4</v>
      </c>
      <c r="D101" s="22"/>
      <c r="E101" s="22">
        <v>4</v>
      </c>
      <c r="F101" s="22"/>
      <c r="G101" s="22">
        <v>5</v>
      </c>
      <c r="H101" s="22">
        <v>4</v>
      </c>
      <c r="I101" s="22"/>
      <c r="J101" s="22"/>
      <c r="K101" s="22">
        <v>8</v>
      </c>
      <c r="L101" s="22">
        <v>9</v>
      </c>
      <c r="M101" s="22">
        <v>4</v>
      </c>
      <c r="N101" s="22">
        <v>13</v>
      </c>
      <c r="O101" s="76"/>
      <c r="P101" s="25">
        <f t="shared" si="2"/>
        <v>51</v>
      </c>
    </row>
    <row r="102" spans="1:16" s="12" customFormat="1" x14ac:dyDescent="0.25">
      <c r="A102" s="157" t="s">
        <v>245</v>
      </c>
      <c r="B102" s="158" t="s">
        <v>246</v>
      </c>
      <c r="C102" s="75">
        <v>5</v>
      </c>
      <c r="D102" s="22"/>
      <c r="E102" s="22">
        <v>3</v>
      </c>
      <c r="F102" s="22">
        <v>4</v>
      </c>
      <c r="G102" s="22">
        <v>4</v>
      </c>
      <c r="H102" s="22"/>
      <c r="I102" s="22"/>
      <c r="J102" s="22"/>
      <c r="K102" s="22">
        <v>6</v>
      </c>
      <c r="L102" s="22">
        <v>7</v>
      </c>
      <c r="M102" s="22"/>
      <c r="N102" s="22">
        <v>13</v>
      </c>
      <c r="O102" s="76"/>
      <c r="P102" s="25">
        <f t="shared" si="2"/>
        <v>42</v>
      </c>
    </row>
    <row r="103" spans="1:16" s="12" customFormat="1" x14ac:dyDescent="0.25">
      <c r="A103" s="157" t="s">
        <v>247</v>
      </c>
      <c r="B103" s="158" t="s">
        <v>248</v>
      </c>
      <c r="C103" s="75">
        <v>5</v>
      </c>
      <c r="D103" s="22">
        <v>4</v>
      </c>
      <c r="E103" s="22">
        <v>5</v>
      </c>
      <c r="F103" s="22"/>
      <c r="G103" s="22"/>
      <c r="H103" s="22">
        <v>5</v>
      </c>
      <c r="I103" s="22"/>
      <c r="J103" s="22"/>
      <c r="K103" s="22">
        <v>7</v>
      </c>
      <c r="L103" s="22">
        <v>6</v>
      </c>
      <c r="M103" s="22"/>
      <c r="N103" s="22">
        <v>12</v>
      </c>
      <c r="O103" s="76"/>
      <c r="P103" s="25">
        <f t="shared" si="2"/>
        <v>44</v>
      </c>
    </row>
    <row r="104" spans="1:16" s="12" customFormat="1" x14ac:dyDescent="0.25">
      <c r="A104" s="157" t="s">
        <v>249</v>
      </c>
      <c r="B104" s="158" t="s">
        <v>250</v>
      </c>
      <c r="C104" s="75">
        <v>5</v>
      </c>
      <c r="D104" s="22">
        <v>4</v>
      </c>
      <c r="E104" s="22">
        <v>4</v>
      </c>
      <c r="F104" s="22">
        <v>3</v>
      </c>
      <c r="G104" s="22">
        <v>3</v>
      </c>
      <c r="H104" s="22"/>
      <c r="I104" s="22"/>
      <c r="J104" s="22">
        <v>4</v>
      </c>
      <c r="K104" s="22"/>
      <c r="L104" s="22">
        <v>4</v>
      </c>
      <c r="M104" s="22"/>
      <c r="N104" s="22">
        <v>13</v>
      </c>
      <c r="O104" s="76"/>
      <c r="P104" s="25">
        <f t="shared" si="2"/>
        <v>40</v>
      </c>
    </row>
    <row r="105" spans="1:16" s="12" customFormat="1" x14ac:dyDescent="0.25">
      <c r="A105" s="157" t="s">
        <v>251</v>
      </c>
      <c r="B105" s="158" t="s">
        <v>252</v>
      </c>
      <c r="C105" s="75">
        <v>4</v>
      </c>
      <c r="D105" s="22"/>
      <c r="E105" s="22">
        <v>4</v>
      </c>
      <c r="F105" s="22"/>
      <c r="G105" s="22">
        <v>5</v>
      </c>
      <c r="H105" s="22">
        <v>4</v>
      </c>
      <c r="I105" s="22"/>
      <c r="J105" s="22"/>
      <c r="K105" s="22">
        <v>8</v>
      </c>
      <c r="L105" s="22">
        <v>9</v>
      </c>
      <c r="M105" s="22">
        <v>4</v>
      </c>
      <c r="N105" s="22">
        <v>13</v>
      </c>
      <c r="O105" s="76"/>
      <c r="P105" s="25">
        <f t="shared" si="2"/>
        <v>51</v>
      </c>
    </row>
    <row r="106" spans="1:16" s="12" customFormat="1" x14ac:dyDescent="0.25">
      <c r="A106" s="157" t="s">
        <v>253</v>
      </c>
      <c r="B106" s="158" t="s">
        <v>254</v>
      </c>
      <c r="C106" s="75">
        <v>5</v>
      </c>
      <c r="D106" s="22"/>
      <c r="E106" s="22">
        <v>3</v>
      </c>
      <c r="F106" s="22">
        <v>4</v>
      </c>
      <c r="G106" s="22">
        <v>4</v>
      </c>
      <c r="H106" s="22"/>
      <c r="I106" s="22"/>
      <c r="J106" s="22"/>
      <c r="K106" s="22">
        <v>6</v>
      </c>
      <c r="L106" s="22">
        <v>7</v>
      </c>
      <c r="M106" s="22"/>
      <c r="N106" s="22">
        <v>13</v>
      </c>
      <c r="O106" s="76"/>
      <c r="P106" s="25">
        <f t="shared" si="2"/>
        <v>42</v>
      </c>
    </row>
    <row r="107" spans="1:16" s="12" customFormat="1" x14ac:dyDescent="0.25">
      <c r="A107" s="157" t="s">
        <v>255</v>
      </c>
      <c r="B107" s="158" t="s">
        <v>256</v>
      </c>
      <c r="C107" s="75">
        <v>3</v>
      </c>
      <c r="D107" s="22">
        <v>4</v>
      </c>
      <c r="E107" s="22">
        <v>2</v>
      </c>
      <c r="F107" s="22"/>
      <c r="G107" s="22">
        <v>2</v>
      </c>
      <c r="H107" s="22"/>
      <c r="I107" s="22">
        <v>2</v>
      </c>
      <c r="J107" s="22"/>
      <c r="K107" s="22"/>
      <c r="L107" s="22"/>
      <c r="M107" s="22"/>
      <c r="N107" s="22">
        <v>10</v>
      </c>
      <c r="O107" s="76"/>
      <c r="P107" s="25">
        <f t="shared" si="2"/>
        <v>23</v>
      </c>
    </row>
    <row r="108" spans="1:16" s="12" customFormat="1" x14ac:dyDescent="0.25">
      <c r="A108" s="157" t="s">
        <v>257</v>
      </c>
      <c r="B108" s="158" t="s">
        <v>258</v>
      </c>
      <c r="C108" s="22">
        <v>5</v>
      </c>
      <c r="D108" s="22">
        <v>5</v>
      </c>
      <c r="E108" s="22"/>
      <c r="F108" s="22">
        <v>4</v>
      </c>
      <c r="G108" s="22">
        <v>4</v>
      </c>
      <c r="H108" s="22">
        <v>2</v>
      </c>
      <c r="I108" s="22"/>
      <c r="J108" s="22">
        <v>8</v>
      </c>
      <c r="K108" s="22">
        <v>8</v>
      </c>
      <c r="L108" s="22">
        <v>7</v>
      </c>
      <c r="M108" s="22"/>
      <c r="N108" s="22">
        <v>12</v>
      </c>
      <c r="O108" s="76"/>
      <c r="P108" s="25">
        <f t="shared" si="2"/>
        <v>55</v>
      </c>
    </row>
    <row r="109" spans="1:16" s="12" customFormat="1" x14ac:dyDescent="0.25">
      <c r="A109" s="157" t="s">
        <v>259</v>
      </c>
      <c r="B109" s="158" t="s">
        <v>260</v>
      </c>
      <c r="C109" s="75">
        <v>5</v>
      </c>
      <c r="D109" s="22"/>
      <c r="E109" s="22">
        <v>3</v>
      </c>
      <c r="F109" s="22">
        <v>4</v>
      </c>
      <c r="G109" s="22">
        <v>4</v>
      </c>
      <c r="H109" s="22"/>
      <c r="I109" s="22"/>
      <c r="J109" s="22"/>
      <c r="K109" s="22">
        <v>6</v>
      </c>
      <c r="L109" s="22">
        <v>7</v>
      </c>
      <c r="M109" s="22"/>
      <c r="N109" s="22">
        <v>13</v>
      </c>
      <c r="O109" s="76"/>
      <c r="P109" s="25">
        <f t="shared" si="2"/>
        <v>42</v>
      </c>
    </row>
    <row r="110" spans="1:16" s="12" customFormat="1" x14ac:dyDescent="0.25">
      <c r="A110" s="157" t="s">
        <v>261</v>
      </c>
      <c r="B110" s="158" t="s">
        <v>262</v>
      </c>
      <c r="C110" s="75">
        <v>5</v>
      </c>
      <c r="D110" s="22">
        <v>4</v>
      </c>
      <c r="E110" s="22">
        <v>5</v>
      </c>
      <c r="F110" s="22"/>
      <c r="G110" s="22"/>
      <c r="H110" s="22">
        <v>5</v>
      </c>
      <c r="I110" s="22"/>
      <c r="J110" s="22"/>
      <c r="K110" s="22">
        <v>7</v>
      </c>
      <c r="L110" s="22">
        <v>6</v>
      </c>
      <c r="M110" s="22"/>
      <c r="N110" s="22">
        <v>12</v>
      </c>
      <c r="O110" s="76"/>
      <c r="P110" s="25">
        <f t="shared" si="2"/>
        <v>44</v>
      </c>
    </row>
    <row r="111" spans="1:16" s="12" customFormat="1" x14ac:dyDescent="0.25">
      <c r="A111" s="157" t="s">
        <v>263</v>
      </c>
      <c r="B111" s="158" t="s">
        <v>264</v>
      </c>
      <c r="C111" s="75">
        <v>4</v>
      </c>
      <c r="D111" s="22">
        <v>3</v>
      </c>
      <c r="E111" s="22"/>
      <c r="F111" s="22">
        <v>3</v>
      </c>
      <c r="G111" s="22">
        <v>4</v>
      </c>
      <c r="H111" s="22">
        <v>4</v>
      </c>
      <c r="I111" s="22"/>
      <c r="J111" s="22"/>
      <c r="K111" s="22">
        <v>9</v>
      </c>
      <c r="L111" s="22">
        <v>9</v>
      </c>
      <c r="M111" s="22">
        <v>7</v>
      </c>
      <c r="N111" s="22">
        <v>12</v>
      </c>
      <c r="O111" s="76"/>
      <c r="P111" s="25">
        <f t="shared" si="2"/>
        <v>55</v>
      </c>
    </row>
    <row r="112" spans="1:16" s="12" customFormat="1" x14ac:dyDescent="0.25">
      <c r="A112" s="278" t="s">
        <v>265</v>
      </c>
      <c r="B112" s="279" t="s">
        <v>266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280"/>
      <c r="P112" s="281">
        <f t="shared" si="2"/>
        <v>0</v>
      </c>
    </row>
    <row r="113" spans="1:16" s="12" customFormat="1" x14ac:dyDescent="0.25">
      <c r="A113" s="157" t="s">
        <v>267</v>
      </c>
      <c r="B113" s="158" t="s">
        <v>268</v>
      </c>
      <c r="C113" s="75">
        <v>4</v>
      </c>
      <c r="D113" s="22"/>
      <c r="E113" s="22">
        <v>3</v>
      </c>
      <c r="F113" s="22">
        <v>5</v>
      </c>
      <c r="G113" s="22">
        <v>4</v>
      </c>
      <c r="H113" s="22"/>
      <c r="I113" s="22"/>
      <c r="J113" s="22"/>
      <c r="K113" s="22">
        <v>5</v>
      </c>
      <c r="L113" s="22"/>
      <c r="M113" s="22"/>
      <c r="N113" s="22">
        <v>13</v>
      </c>
      <c r="O113" s="76"/>
      <c r="P113" s="25">
        <f t="shared" si="2"/>
        <v>34</v>
      </c>
    </row>
    <row r="114" spans="1:16" s="12" customFormat="1" x14ac:dyDescent="0.25">
      <c r="A114" s="157" t="s">
        <v>269</v>
      </c>
      <c r="B114" s="158" t="s">
        <v>270</v>
      </c>
      <c r="C114" s="75">
        <v>5</v>
      </c>
      <c r="D114" s="22">
        <v>5</v>
      </c>
      <c r="E114" s="22">
        <v>4</v>
      </c>
      <c r="F114" s="22"/>
      <c r="G114" s="22">
        <v>4</v>
      </c>
      <c r="H114" s="22">
        <v>3</v>
      </c>
      <c r="I114" s="22"/>
      <c r="J114" s="22">
        <v>7</v>
      </c>
      <c r="K114" s="22"/>
      <c r="L114" s="22">
        <v>5</v>
      </c>
      <c r="M114" s="22">
        <v>5</v>
      </c>
      <c r="N114" s="22">
        <v>12</v>
      </c>
      <c r="O114" s="76"/>
      <c r="P114" s="25">
        <f t="shared" si="2"/>
        <v>50</v>
      </c>
    </row>
    <row r="115" spans="1:16" s="12" customFormat="1" x14ac:dyDescent="0.25">
      <c r="A115" s="157" t="s">
        <v>271</v>
      </c>
      <c r="B115" s="158" t="s">
        <v>272</v>
      </c>
      <c r="C115" s="22">
        <v>5</v>
      </c>
      <c r="D115" s="22">
        <v>3</v>
      </c>
      <c r="E115" s="22">
        <v>2</v>
      </c>
      <c r="F115" s="22">
        <v>1</v>
      </c>
      <c r="G115" s="22">
        <v>5</v>
      </c>
      <c r="H115" s="22">
        <v>3</v>
      </c>
      <c r="I115" s="22"/>
      <c r="J115" s="22">
        <v>5</v>
      </c>
      <c r="K115" s="22">
        <v>6</v>
      </c>
      <c r="L115" s="22">
        <v>8</v>
      </c>
      <c r="M115" s="22"/>
      <c r="N115" s="22">
        <v>10</v>
      </c>
      <c r="O115" s="76"/>
      <c r="P115" s="25">
        <f t="shared" si="2"/>
        <v>48</v>
      </c>
    </row>
    <row r="116" spans="1:16" s="12" customFormat="1" x14ac:dyDescent="0.25">
      <c r="A116" s="157" t="s">
        <v>273</v>
      </c>
      <c r="B116" s="158" t="s">
        <v>274</v>
      </c>
      <c r="C116" s="75">
        <v>3</v>
      </c>
      <c r="D116" s="22"/>
      <c r="E116" s="22"/>
      <c r="F116" s="22"/>
      <c r="G116" s="22">
        <v>1</v>
      </c>
      <c r="H116" s="22"/>
      <c r="I116" s="22"/>
      <c r="J116" s="22"/>
      <c r="K116" s="22">
        <v>6</v>
      </c>
      <c r="L116" s="22">
        <v>5</v>
      </c>
      <c r="M116" s="22">
        <v>7</v>
      </c>
      <c r="N116" s="22">
        <v>14</v>
      </c>
      <c r="O116" s="76"/>
      <c r="P116" s="25">
        <f t="shared" si="2"/>
        <v>36</v>
      </c>
    </row>
    <row r="117" spans="1:16" s="12" customFormat="1" x14ac:dyDescent="0.25">
      <c r="A117" s="157" t="s">
        <v>275</v>
      </c>
      <c r="B117" s="158" t="s">
        <v>276</v>
      </c>
      <c r="C117" s="22">
        <v>5</v>
      </c>
      <c r="D117" s="22">
        <v>5</v>
      </c>
      <c r="E117" s="22"/>
      <c r="F117" s="22">
        <v>4</v>
      </c>
      <c r="G117" s="22">
        <v>4</v>
      </c>
      <c r="H117" s="22">
        <v>2</v>
      </c>
      <c r="I117" s="22"/>
      <c r="J117" s="22">
        <v>8</v>
      </c>
      <c r="K117" s="22">
        <v>8</v>
      </c>
      <c r="L117" s="22">
        <v>7</v>
      </c>
      <c r="M117" s="22"/>
      <c r="N117" s="22">
        <v>12</v>
      </c>
      <c r="O117" s="76"/>
      <c r="P117" s="25">
        <f t="shared" si="2"/>
        <v>55</v>
      </c>
    </row>
    <row r="118" spans="1:16" s="12" customFormat="1" x14ac:dyDescent="0.25">
      <c r="A118" s="157" t="s">
        <v>277</v>
      </c>
      <c r="B118" s="158" t="s">
        <v>278</v>
      </c>
      <c r="C118" s="75">
        <v>5</v>
      </c>
      <c r="D118" s="22"/>
      <c r="E118" s="22">
        <v>3</v>
      </c>
      <c r="F118" s="22">
        <v>4</v>
      </c>
      <c r="G118" s="22">
        <v>4</v>
      </c>
      <c r="H118" s="22"/>
      <c r="I118" s="22"/>
      <c r="J118" s="22"/>
      <c r="K118" s="22">
        <v>6</v>
      </c>
      <c r="L118" s="22">
        <v>7</v>
      </c>
      <c r="M118" s="22"/>
      <c r="N118" s="22">
        <v>13</v>
      </c>
      <c r="O118" s="76"/>
      <c r="P118" s="25">
        <f t="shared" si="2"/>
        <v>42</v>
      </c>
    </row>
    <row r="119" spans="1:16" s="12" customFormat="1" x14ac:dyDescent="0.25">
      <c r="A119" s="157" t="s">
        <v>279</v>
      </c>
      <c r="B119" s="158" t="s">
        <v>280</v>
      </c>
      <c r="C119" s="75">
        <v>5</v>
      </c>
      <c r="D119" s="22">
        <v>4</v>
      </c>
      <c r="E119" s="22">
        <v>5</v>
      </c>
      <c r="F119" s="22"/>
      <c r="G119" s="22"/>
      <c r="H119" s="22">
        <v>5</v>
      </c>
      <c r="I119" s="22"/>
      <c r="J119" s="22"/>
      <c r="K119" s="22">
        <v>7</v>
      </c>
      <c r="L119" s="22">
        <v>6</v>
      </c>
      <c r="M119" s="22"/>
      <c r="N119" s="22">
        <v>12</v>
      </c>
      <c r="O119" s="76"/>
      <c r="P119" s="25">
        <f t="shared" si="2"/>
        <v>44</v>
      </c>
    </row>
    <row r="120" spans="1:16" s="12" customFormat="1" x14ac:dyDescent="0.25">
      <c r="A120" s="157" t="s">
        <v>281</v>
      </c>
      <c r="B120" s="158" t="s">
        <v>282</v>
      </c>
      <c r="C120" s="75"/>
      <c r="D120" s="22"/>
      <c r="E120" s="22">
        <v>2</v>
      </c>
      <c r="F120" s="22"/>
      <c r="G120" s="22"/>
      <c r="H120" s="22"/>
      <c r="I120" s="22"/>
      <c r="J120" s="22"/>
      <c r="K120" s="22"/>
      <c r="L120" s="22"/>
      <c r="M120" s="22"/>
      <c r="N120" s="22">
        <v>12</v>
      </c>
      <c r="O120" s="76"/>
      <c r="P120" s="25">
        <f t="shared" si="2"/>
        <v>14</v>
      </c>
    </row>
    <row r="121" spans="1:16" s="12" customFormat="1" x14ac:dyDescent="0.25">
      <c r="A121" s="157" t="s">
        <v>283</v>
      </c>
      <c r="B121" s="158" t="s">
        <v>284</v>
      </c>
      <c r="C121" s="75">
        <v>2</v>
      </c>
      <c r="D121" s="22"/>
      <c r="E121" s="22">
        <v>5</v>
      </c>
      <c r="F121" s="22">
        <v>5</v>
      </c>
      <c r="G121" s="22">
        <v>3</v>
      </c>
      <c r="H121" s="22"/>
      <c r="I121" s="22">
        <v>2</v>
      </c>
      <c r="J121" s="22"/>
      <c r="K121" s="22">
        <v>3</v>
      </c>
      <c r="L121" s="22">
        <v>9</v>
      </c>
      <c r="M121" s="22">
        <v>9</v>
      </c>
      <c r="N121" s="22">
        <v>12</v>
      </c>
      <c r="O121" s="76"/>
      <c r="P121" s="25">
        <f t="shared" si="2"/>
        <v>50</v>
      </c>
    </row>
    <row r="122" spans="1:16" s="12" customFormat="1" x14ac:dyDescent="0.25">
      <c r="A122" s="157" t="s">
        <v>285</v>
      </c>
      <c r="B122" s="158" t="s">
        <v>286</v>
      </c>
      <c r="C122" s="75">
        <v>5</v>
      </c>
      <c r="D122" s="22">
        <v>2</v>
      </c>
      <c r="E122" s="22">
        <v>5</v>
      </c>
      <c r="F122" s="22"/>
      <c r="G122" s="22">
        <v>5</v>
      </c>
      <c r="H122" s="22">
        <v>5</v>
      </c>
      <c r="I122" s="22"/>
      <c r="J122" s="22">
        <v>9</v>
      </c>
      <c r="K122" s="22"/>
      <c r="L122" s="22">
        <v>5</v>
      </c>
      <c r="M122" s="22">
        <v>8</v>
      </c>
      <c r="N122" s="22">
        <v>13</v>
      </c>
      <c r="O122" s="76"/>
      <c r="P122" s="25">
        <f t="shared" si="2"/>
        <v>57</v>
      </c>
    </row>
    <row r="123" spans="1:16" s="12" customFormat="1" x14ac:dyDescent="0.25">
      <c r="A123" s="157" t="s">
        <v>287</v>
      </c>
      <c r="B123" s="158" t="s">
        <v>288</v>
      </c>
      <c r="C123" s="75">
        <v>5</v>
      </c>
      <c r="D123" s="22"/>
      <c r="E123" s="22">
        <v>5</v>
      </c>
      <c r="F123" s="22">
        <v>4</v>
      </c>
      <c r="G123" s="22">
        <v>4</v>
      </c>
      <c r="H123" s="22"/>
      <c r="I123" s="22">
        <v>4</v>
      </c>
      <c r="J123" s="22"/>
      <c r="K123" s="22">
        <v>9</v>
      </c>
      <c r="L123" s="22"/>
      <c r="M123" s="22">
        <v>7</v>
      </c>
      <c r="N123" s="22">
        <v>3</v>
      </c>
      <c r="O123" s="76"/>
      <c r="P123" s="25">
        <f t="shared" si="2"/>
        <v>41</v>
      </c>
    </row>
    <row r="124" spans="1:16" s="12" customFormat="1" x14ac:dyDescent="0.25">
      <c r="A124" s="157" t="s">
        <v>289</v>
      </c>
      <c r="B124" s="158" t="s">
        <v>290</v>
      </c>
      <c r="C124" s="75">
        <v>5</v>
      </c>
      <c r="D124" s="22">
        <v>3</v>
      </c>
      <c r="E124" s="22">
        <v>5</v>
      </c>
      <c r="F124" s="22">
        <v>4</v>
      </c>
      <c r="G124" s="22">
        <v>4</v>
      </c>
      <c r="H124" s="22"/>
      <c r="I124" s="22"/>
      <c r="J124" s="22"/>
      <c r="K124" s="22">
        <v>2</v>
      </c>
      <c r="L124" s="22">
        <v>3</v>
      </c>
      <c r="M124" s="22">
        <v>3</v>
      </c>
      <c r="N124" s="22">
        <v>8</v>
      </c>
      <c r="O124" s="76"/>
      <c r="P124" s="25">
        <f t="shared" si="2"/>
        <v>37</v>
      </c>
    </row>
    <row r="125" spans="1:16" s="12" customFormat="1" x14ac:dyDescent="0.25">
      <c r="A125" s="157" t="s">
        <v>291</v>
      </c>
      <c r="B125" s="158" t="s">
        <v>292</v>
      </c>
      <c r="C125" s="75">
        <v>5</v>
      </c>
      <c r="D125" s="22"/>
      <c r="E125" s="22">
        <v>5</v>
      </c>
      <c r="F125" s="22">
        <v>4</v>
      </c>
      <c r="G125" s="22">
        <v>4</v>
      </c>
      <c r="H125" s="22"/>
      <c r="I125" s="22">
        <v>4</v>
      </c>
      <c r="J125" s="22"/>
      <c r="K125" s="22">
        <v>9</v>
      </c>
      <c r="L125" s="22"/>
      <c r="M125" s="22">
        <v>7</v>
      </c>
      <c r="N125" s="22">
        <v>3</v>
      </c>
      <c r="O125" s="76"/>
      <c r="P125" s="25">
        <f t="shared" si="2"/>
        <v>41</v>
      </c>
    </row>
    <row r="126" spans="1:16" s="12" customFormat="1" x14ac:dyDescent="0.25">
      <c r="A126" s="157" t="s">
        <v>293</v>
      </c>
      <c r="B126" s="158" t="s">
        <v>294</v>
      </c>
      <c r="C126" s="75">
        <v>3</v>
      </c>
      <c r="D126" s="22"/>
      <c r="E126" s="22"/>
      <c r="F126" s="22">
        <v>1</v>
      </c>
      <c r="G126" s="22"/>
      <c r="H126" s="22"/>
      <c r="I126" s="22">
        <v>3</v>
      </c>
      <c r="J126" s="22"/>
      <c r="K126" s="22"/>
      <c r="L126" s="22"/>
      <c r="M126" s="22">
        <v>6</v>
      </c>
      <c r="N126" s="22">
        <v>7</v>
      </c>
      <c r="O126" s="76"/>
      <c r="P126" s="25">
        <f t="shared" si="2"/>
        <v>20</v>
      </c>
    </row>
    <row r="127" spans="1:16" s="12" customFormat="1" x14ac:dyDescent="0.25">
      <c r="A127" s="157" t="s">
        <v>295</v>
      </c>
      <c r="B127" s="158" t="s">
        <v>296</v>
      </c>
      <c r="C127" s="75">
        <v>3</v>
      </c>
      <c r="D127" s="22">
        <v>3</v>
      </c>
      <c r="E127" s="22">
        <v>4</v>
      </c>
      <c r="F127" s="22"/>
      <c r="G127" s="22">
        <v>4</v>
      </c>
      <c r="H127" s="22"/>
      <c r="I127" s="22"/>
      <c r="J127" s="22">
        <v>4</v>
      </c>
      <c r="K127" s="22">
        <v>5</v>
      </c>
      <c r="L127" s="22"/>
      <c r="M127" s="22"/>
      <c r="N127" s="22">
        <v>9</v>
      </c>
      <c r="O127" s="76"/>
      <c r="P127" s="25">
        <f t="shared" si="2"/>
        <v>32</v>
      </c>
    </row>
    <row r="128" spans="1:16" s="12" customFormat="1" x14ac:dyDescent="0.25">
      <c r="A128" s="157" t="s">
        <v>297</v>
      </c>
      <c r="B128" s="158" t="s">
        <v>298</v>
      </c>
      <c r="C128" s="75"/>
      <c r="D128" s="22">
        <v>5</v>
      </c>
      <c r="E128" s="22"/>
      <c r="F128" s="22"/>
      <c r="G128" s="22">
        <v>4</v>
      </c>
      <c r="H128" s="22"/>
      <c r="I128" s="22">
        <v>5</v>
      </c>
      <c r="J128" s="22"/>
      <c r="K128" s="22"/>
      <c r="L128" s="22"/>
      <c r="M128" s="22"/>
      <c r="N128" s="22"/>
      <c r="O128" s="76"/>
      <c r="P128" s="25">
        <f t="shared" si="2"/>
        <v>14</v>
      </c>
    </row>
    <row r="129" spans="1:16" s="12" customFormat="1" x14ac:dyDescent="0.25">
      <c r="A129" s="157" t="s">
        <v>299</v>
      </c>
      <c r="B129" s="158" t="s">
        <v>300</v>
      </c>
      <c r="C129" s="75">
        <v>5</v>
      </c>
      <c r="D129" s="22">
        <v>4</v>
      </c>
      <c r="E129" s="22">
        <v>5</v>
      </c>
      <c r="F129" s="22"/>
      <c r="G129" s="22">
        <v>4</v>
      </c>
      <c r="H129" s="22">
        <v>4</v>
      </c>
      <c r="I129" s="22"/>
      <c r="J129" s="22">
        <v>7</v>
      </c>
      <c r="K129" s="22">
        <v>8</v>
      </c>
      <c r="L129" s="22">
        <v>8</v>
      </c>
      <c r="M129" s="22"/>
      <c r="N129" s="22">
        <v>8</v>
      </c>
      <c r="O129" s="76"/>
      <c r="P129" s="25">
        <f t="shared" si="2"/>
        <v>53</v>
      </c>
    </row>
    <row r="130" spans="1:16" s="12" customFormat="1" x14ac:dyDescent="0.25">
      <c r="A130" s="157" t="s">
        <v>301</v>
      </c>
      <c r="B130" s="158" t="s">
        <v>302</v>
      </c>
      <c r="C130" s="75">
        <v>5</v>
      </c>
      <c r="D130" s="22">
        <v>4</v>
      </c>
      <c r="E130" s="22"/>
      <c r="F130" s="22"/>
      <c r="G130" s="22">
        <v>5</v>
      </c>
      <c r="H130" s="22"/>
      <c r="I130" s="22"/>
      <c r="J130" s="22"/>
      <c r="K130" s="22"/>
      <c r="L130" s="22"/>
      <c r="M130" s="22"/>
      <c r="N130" s="22"/>
      <c r="O130" s="76"/>
      <c r="P130" s="25">
        <f t="shared" si="2"/>
        <v>14</v>
      </c>
    </row>
    <row r="131" spans="1:16" s="12" customFormat="1" x14ac:dyDescent="0.25">
      <c r="A131" s="157" t="s">
        <v>303</v>
      </c>
      <c r="B131" s="158" t="s">
        <v>304</v>
      </c>
      <c r="C131" s="75">
        <v>3</v>
      </c>
      <c r="D131" s="22"/>
      <c r="E131" s="22"/>
      <c r="F131" s="22"/>
      <c r="G131" s="22">
        <v>1</v>
      </c>
      <c r="H131" s="22"/>
      <c r="I131" s="22"/>
      <c r="J131" s="22"/>
      <c r="K131" s="22">
        <v>6</v>
      </c>
      <c r="L131" s="22">
        <v>5</v>
      </c>
      <c r="M131" s="22">
        <v>7</v>
      </c>
      <c r="N131" s="22">
        <v>14</v>
      </c>
      <c r="O131" s="76"/>
      <c r="P131" s="25">
        <f t="shared" si="2"/>
        <v>36</v>
      </c>
    </row>
    <row r="132" spans="1:16" s="12" customFormat="1" x14ac:dyDescent="0.25">
      <c r="A132" s="157" t="s">
        <v>305</v>
      </c>
      <c r="B132" s="158" t="s">
        <v>306</v>
      </c>
      <c r="C132" s="75"/>
      <c r="D132" s="22"/>
      <c r="E132" s="22">
        <v>5</v>
      </c>
      <c r="F132" s="22"/>
      <c r="G132" s="22">
        <v>4</v>
      </c>
      <c r="H132" s="22">
        <v>4</v>
      </c>
      <c r="I132" s="22">
        <v>5</v>
      </c>
      <c r="J132" s="22"/>
      <c r="K132" s="22">
        <v>3</v>
      </c>
      <c r="L132" s="22">
        <v>7</v>
      </c>
      <c r="M132" s="22">
        <v>7</v>
      </c>
      <c r="N132" s="22">
        <v>12</v>
      </c>
      <c r="O132" s="76"/>
      <c r="P132" s="25">
        <f t="shared" si="2"/>
        <v>47</v>
      </c>
    </row>
    <row r="133" spans="1:16" s="12" customFormat="1" x14ac:dyDescent="0.25">
      <c r="A133" s="157" t="s">
        <v>307</v>
      </c>
      <c r="B133" s="158" t="s">
        <v>308</v>
      </c>
      <c r="C133" s="75">
        <v>5</v>
      </c>
      <c r="D133" s="22">
        <v>3</v>
      </c>
      <c r="E133" s="22"/>
      <c r="F133" s="22">
        <v>4</v>
      </c>
      <c r="G133" s="22"/>
      <c r="H133" s="22">
        <v>3</v>
      </c>
      <c r="I133" s="22"/>
      <c r="J133" s="22"/>
      <c r="K133" s="22"/>
      <c r="L133" s="22">
        <v>7</v>
      </c>
      <c r="M133" s="22">
        <v>6</v>
      </c>
      <c r="N133" s="22">
        <v>12</v>
      </c>
      <c r="O133" s="76"/>
      <c r="P133" s="25">
        <f t="shared" si="2"/>
        <v>40</v>
      </c>
    </row>
    <row r="134" spans="1:16" s="12" customFormat="1" x14ac:dyDescent="0.25">
      <c r="A134" s="157" t="s">
        <v>309</v>
      </c>
      <c r="B134" s="158" t="s">
        <v>310</v>
      </c>
      <c r="C134" s="75">
        <v>4</v>
      </c>
      <c r="D134" s="22">
        <v>4</v>
      </c>
      <c r="E134" s="22">
        <v>4</v>
      </c>
      <c r="F134" s="22"/>
      <c r="G134" s="22">
        <v>4</v>
      </c>
      <c r="H134" s="22"/>
      <c r="I134" s="22">
        <v>5</v>
      </c>
      <c r="J134" s="22">
        <v>8</v>
      </c>
      <c r="K134" s="22">
        <v>8</v>
      </c>
      <c r="L134" s="22">
        <v>8</v>
      </c>
      <c r="M134" s="22"/>
      <c r="N134" s="22">
        <v>12</v>
      </c>
      <c r="O134" s="76"/>
      <c r="P134" s="25">
        <f t="shared" si="2"/>
        <v>57</v>
      </c>
    </row>
    <row r="135" spans="1:16" s="12" customFormat="1" x14ac:dyDescent="0.25">
      <c r="A135" s="157" t="s">
        <v>311</v>
      </c>
      <c r="B135" s="158" t="s">
        <v>312</v>
      </c>
      <c r="C135" s="75">
        <v>4</v>
      </c>
      <c r="D135" s="22">
        <v>2</v>
      </c>
      <c r="E135" s="22">
        <v>4</v>
      </c>
      <c r="F135" s="22"/>
      <c r="G135" s="22">
        <v>5</v>
      </c>
      <c r="H135" s="22"/>
      <c r="I135" s="22"/>
      <c r="J135" s="22"/>
      <c r="K135" s="22">
        <v>8</v>
      </c>
      <c r="L135" s="22">
        <v>8</v>
      </c>
      <c r="M135" s="22">
        <v>9</v>
      </c>
      <c r="N135" s="22">
        <v>14</v>
      </c>
      <c r="O135" s="76"/>
      <c r="P135" s="25">
        <f t="shared" si="2"/>
        <v>54</v>
      </c>
    </row>
    <row r="136" spans="1:16" s="12" customFormat="1" x14ac:dyDescent="0.25">
      <c r="A136" s="157" t="s">
        <v>313</v>
      </c>
      <c r="B136" s="158" t="s">
        <v>314</v>
      </c>
      <c r="C136" s="75">
        <v>3</v>
      </c>
      <c r="D136" s="22">
        <v>3</v>
      </c>
      <c r="E136" s="22">
        <v>4</v>
      </c>
      <c r="F136" s="22"/>
      <c r="G136" s="22">
        <v>4</v>
      </c>
      <c r="H136" s="22"/>
      <c r="I136" s="22"/>
      <c r="J136" s="22">
        <v>4</v>
      </c>
      <c r="K136" s="22">
        <v>5</v>
      </c>
      <c r="L136" s="22"/>
      <c r="M136" s="22"/>
      <c r="N136" s="22">
        <v>9</v>
      </c>
      <c r="O136" s="76"/>
      <c r="P136" s="25">
        <f t="shared" si="2"/>
        <v>32</v>
      </c>
    </row>
    <row r="137" spans="1:16" s="12" customFormat="1" x14ac:dyDescent="0.25">
      <c r="A137" s="157" t="s">
        <v>315</v>
      </c>
      <c r="B137" s="158" t="s">
        <v>316</v>
      </c>
      <c r="C137" s="22">
        <v>5</v>
      </c>
      <c r="D137" s="22">
        <v>3</v>
      </c>
      <c r="E137" s="22">
        <v>2</v>
      </c>
      <c r="F137" s="22">
        <v>1</v>
      </c>
      <c r="G137" s="22">
        <v>5</v>
      </c>
      <c r="H137" s="22">
        <v>3</v>
      </c>
      <c r="I137" s="22"/>
      <c r="J137" s="22">
        <v>5</v>
      </c>
      <c r="K137" s="22">
        <v>6</v>
      </c>
      <c r="L137" s="22">
        <v>8</v>
      </c>
      <c r="M137" s="22"/>
      <c r="N137" s="22">
        <v>10</v>
      </c>
      <c r="O137" s="76"/>
      <c r="P137" s="25">
        <f t="shared" si="2"/>
        <v>48</v>
      </c>
    </row>
    <row r="138" spans="1:16" s="12" customFormat="1" x14ac:dyDescent="0.25">
      <c r="A138" s="157" t="s">
        <v>317</v>
      </c>
      <c r="B138" s="158" t="s">
        <v>318</v>
      </c>
      <c r="C138" s="75">
        <v>3</v>
      </c>
      <c r="D138" s="22"/>
      <c r="E138" s="22"/>
      <c r="F138" s="22"/>
      <c r="G138" s="22">
        <v>1</v>
      </c>
      <c r="H138" s="22"/>
      <c r="I138" s="22"/>
      <c r="J138" s="22"/>
      <c r="K138" s="22">
        <v>6</v>
      </c>
      <c r="L138" s="22">
        <v>5</v>
      </c>
      <c r="M138" s="22">
        <v>7</v>
      </c>
      <c r="N138" s="22">
        <v>14</v>
      </c>
      <c r="O138" s="76"/>
      <c r="P138" s="25">
        <f t="shared" si="2"/>
        <v>36</v>
      </c>
    </row>
    <row r="139" spans="1:16" s="12" customFormat="1" x14ac:dyDescent="0.25">
      <c r="A139" s="157" t="s">
        <v>319</v>
      </c>
      <c r="B139" s="158" t="s">
        <v>320</v>
      </c>
      <c r="C139" s="75">
        <v>5</v>
      </c>
      <c r="D139" s="22">
        <v>4</v>
      </c>
      <c r="E139" s="22">
        <v>5</v>
      </c>
      <c r="F139" s="22"/>
      <c r="G139" s="22">
        <v>4</v>
      </c>
      <c r="H139" s="22">
        <v>4</v>
      </c>
      <c r="I139" s="22"/>
      <c r="J139" s="22">
        <v>7</v>
      </c>
      <c r="K139" s="22">
        <v>8</v>
      </c>
      <c r="L139" s="22">
        <v>8</v>
      </c>
      <c r="M139" s="22"/>
      <c r="N139" s="22">
        <v>8</v>
      </c>
      <c r="O139" s="76"/>
      <c r="P139" s="25">
        <f t="shared" si="2"/>
        <v>53</v>
      </c>
    </row>
    <row r="140" spans="1:16" s="12" customFormat="1" x14ac:dyDescent="0.25">
      <c r="A140" s="157" t="s">
        <v>321</v>
      </c>
      <c r="B140" s="158" t="s">
        <v>322</v>
      </c>
      <c r="C140" s="75">
        <v>5</v>
      </c>
      <c r="D140" s="22">
        <v>3</v>
      </c>
      <c r="E140" s="22"/>
      <c r="F140" s="22">
        <v>4</v>
      </c>
      <c r="G140" s="22"/>
      <c r="H140" s="22">
        <v>3</v>
      </c>
      <c r="I140" s="22"/>
      <c r="J140" s="22"/>
      <c r="K140" s="22"/>
      <c r="L140" s="22">
        <v>7</v>
      </c>
      <c r="M140" s="22">
        <v>6</v>
      </c>
      <c r="N140" s="22">
        <v>12</v>
      </c>
      <c r="O140" s="76"/>
      <c r="P140" s="25">
        <f t="shared" si="2"/>
        <v>40</v>
      </c>
    </row>
    <row r="141" spans="1:16" s="12" customFormat="1" x14ac:dyDescent="0.25">
      <c r="A141" s="157" t="s">
        <v>323</v>
      </c>
      <c r="B141" s="158" t="s">
        <v>324</v>
      </c>
      <c r="C141" s="75">
        <v>5</v>
      </c>
      <c r="D141" s="22">
        <v>5</v>
      </c>
      <c r="E141" s="22">
        <v>4</v>
      </c>
      <c r="F141" s="22"/>
      <c r="G141" s="22">
        <v>4</v>
      </c>
      <c r="H141" s="22">
        <v>3</v>
      </c>
      <c r="I141" s="22"/>
      <c r="J141" s="22">
        <v>7</v>
      </c>
      <c r="K141" s="22"/>
      <c r="L141" s="22">
        <v>5</v>
      </c>
      <c r="M141" s="22">
        <v>5</v>
      </c>
      <c r="N141" s="22">
        <v>12</v>
      </c>
      <c r="O141" s="76"/>
      <c r="P141" s="25">
        <f t="shared" si="2"/>
        <v>50</v>
      </c>
    </row>
    <row r="142" spans="1:16" s="12" customFormat="1" x14ac:dyDescent="0.25">
      <c r="A142" s="157" t="s">
        <v>325</v>
      </c>
      <c r="B142" s="158" t="s">
        <v>326</v>
      </c>
      <c r="C142" s="75">
        <v>4</v>
      </c>
      <c r="D142" s="22"/>
      <c r="E142" s="22">
        <v>4</v>
      </c>
      <c r="F142" s="22">
        <v>5</v>
      </c>
      <c r="G142" s="22">
        <v>5</v>
      </c>
      <c r="H142" s="22">
        <v>5</v>
      </c>
      <c r="I142" s="22"/>
      <c r="J142" s="22"/>
      <c r="K142" s="22"/>
      <c r="L142" s="22">
        <v>9</v>
      </c>
      <c r="M142" s="22">
        <v>9</v>
      </c>
      <c r="N142" s="22">
        <v>13</v>
      </c>
      <c r="O142" s="76"/>
      <c r="P142" s="25">
        <f t="shared" si="2"/>
        <v>54</v>
      </c>
    </row>
    <row r="143" spans="1:16" s="12" customFormat="1" x14ac:dyDescent="0.25">
      <c r="A143" s="157" t="s">
        <v>327</v>
      </c>
      <c r="B143" s="158" t="s">
        <v>328</v>
      </c>
      <c r="C143" s="75">
        <v>4</v>
      </c>
      <c r="D143" s="22">
        <v>5</v>
      </c>
      <c r="E143" s="22">
        <v>5</v>
      </c>
      <c r="F143" s="22">
        <v>4</v>
      </c>
      <c r="G143" s="22">
        <v>4</v>
      </c>
      <c r="H143" s="22"/>
      <c r="I143" s="22"/>
      <c r="J143" s="22"/>
      <c r="K143" s="22">
        <v>4</v>
      </c>
      <c r="L143" s="22">
        <v>7</v>
      </c>
      <c r="M143" s="22">
        <v>4</v>
      </c>
      <c r="N143" s="22">
        <v>12</v>
      </c>
      <c r="O143" s="76"/>
      <c r="P143" s="25">
        <f t="shared" si="2"/>
        <v>49</v>
      </c>
    </row>
    <row r="144" spans="1:16" s="12" customFormat="1" x14ac:dyDescent="0.25">
      <c r="A144" s="157" t="s">
        <v>329</v>
      </c>
      <c r="B144" s="158" t="s">
        <v>330</v>
      </c>
      <c r="C144" s="75">
        <v>4</v>
      </c>
      <c r="D144" s="22"/>
      <c r="E144" s="22">
        <v>5</v>
      </c>
      <c r="F144" s="22"/>
      <c r="G144" s="22">
        <v>4</v>
      </c>
      <c r="H144" s="22">
        <v>4</v>
      </c>
      <c r="I144" s="22">
        <v>2</v>
      </c>
      <c r="J144" s="22"/>
      <c r="K144" s="22"/>
      <c r="L144" s="22"/>
      <c r="M144" s="22"/>
      <c r="N144" s="22">
        <v>7</v>
      </c>
      <c r="O144" s="76"/>
      <c r="P144" s="25">
        <f t="shared" ref="P144:P191" si="3">SUM(C144:N144)</f>
        <v>26</v>
      </c>
    </row>
    <row r="145" spans="1:16" s="12" customFormat="1" x14ac:dyDescent="0.25">
      <c r="A145" s="157" t="s">
        <v>331</v>
      </c>
      <c r="B145" s="158" t="s">
        <v>332</v>
      </c>
      <c r="C145" s="75">
        <v>5</v>
      </c>
      <c r="D145" s="22"/>
      <c r="E145" s="22">
        <v>4</v>
      </c>
      <c r="F145" s="22"/>
      <c r="G145" s="22">
        <v>5</v>
      </c>
      <c r="H145" s="22"/>
      <c r="I145" s="22">
        <v>5</v>
      </c>
      <c r="J145" s="22"/>
      <c r="K145" s="22">
        <v>7</v>
      </c>
      <c r="L145" s="22">
        <v>9</v>
      </c>
      <c r="M145" s="22"/>
      <c r="N145" s="22">
        <v>13</v>
      </c>
      <c r="O145" s="76"/>
      <c r="P145" s="25">
        <f t="shared" si="3"/>
        <v>48</v>
      </c>
    </row>
    <row r="146" spans="1:16" s="12" customFormat="1" x14ac:dyDescent="0.25">
      <c r="A146" s="157" t="s">
        <v>333</v>
      </c>
      <c r="B146" s="158" t="s">
        <v>334</v>
      </c>
      <c r="C146" s="75">
        <v>4</v>
      </c>
      <c r="D146" s="22">
        <v>5</v>
      </c>
      <c r="E146" s="22">
        <v>5</v>
      </c>
      <c r="F146" s="22">
        <v>4</v>
      </c>
      <c r="G146" s="22">
        <v>4</v>
      </c>
      <c r="H146" s="22"/>
      <c r="I146" s="22"/>
      <c r="J146" s="22"/>
      <c r="K146" s="22">
        <v>4</v>
      </c>
      <c r="L146" s="22">
        <v>7</v>
      </c>
      <c r="M146" s="22">
        <v>4</v>
      </c>
      <c r="N146" s="22">
        <v>12</v>
      </c>
      <c r="O146" s="76"/>
      <c r="P146" s="25">
        <f t="shared" si="3"/>
        <v>49</v>
      </c>
    </row>
    <row r="147" spans="1:16" s="12" customFormat="1" x14ac:dyDescent="0.25">
      <c r="A147" s="157" t="s">
        <v>335</v>
      </c>
      <c r="B147" s="158" t="s">
        <v>336</v>
      </c>
      <c r="C147" s="75">
        <v>5</v>
      </c>
      <c r="D147" s="22">
        <v>5</v>
      </c>
      <c r="E147" s="22">
        <v>4</v>
      </c>
      <c r="F147" s="22"/>
      <c r="G147" s="22">
        <v>4</v>
      </c>
      <c r="H147" s="22">
        <v>3</v>
      </c>
      <c r="I147" s="22"/>
      <c r="J147" s="22">
        <v>7</v>
      </c>
      <c r="K147" s="22"/>
      <c r="L147" s="22">
        <v>5</v>
      </c>
      <c r="M147" s="22">
        <v>5</v>
      </c>
      <c r="N147" s="22">
        <v>12</v>
      </c>
      <c r="O147" s="76"/>
      <c r="P147" s="25">
        <f t="shared" si="3"/>
        <v>50</v>
      </c>
    </row>
    <row r="148" spans="1:16" s="12" customFormat="1" x14ac:dyDescent="0.25">
      <c r="A148" s="157" t="s">
        <v>337</v>
      </c>
      <c r="B148" s="158" t="s">
        <v>338</v>
      </c>
      <c r="C148" s="75">
        <v>4</v>
      </c>
      <c r="D148" s="22">
        <v>2</v>
      </c>
      <c r="E148" s="22">
        <v>4</v>
      </c>
      <c r="F148" s="22"/>
      <c r="G148" s="22">
        <v>5</v>
      </c>
      <c r="H148" s="22"/>
      <c r="I148" s="22"/>
      <c r="J148" s="22"/>
      <c r="K148" s="22">
        <v>8</v>
      </c>
      <c r="L148" s="22">
        <v>8</v>
      </c>
      <c r="M148" s="22">
        <v>9</v>
      </c>
      <c r="N148" s="22">
        <v>14</v>
      </c>
      <c r="O148" s="76"/>
      <c r="P148" s="25">
        <f t="shared" si="3"/>
        <v>54</v>
      </c>
    </row>
    <row r="149" spans="1:16" s="12" customFormat="1" x14ac:dyDescent="0.25">
      <c r="A149" s="157" t="s">
        <v>339</v>
      </c>
      <c r="B149" s="158" t="s">
        <v>340</v>
      </c>
      <c r="C149" s="75">
        <v>4</v>
      </c>
      <c r="D149" s="22"/>
      <c r="E149" s="22">
        <v>4</v>
      </c>
      <c r="F149" s="22"/>
      <c r="G149" s="22">
        <v>5</v>
      </c>
      <c r="H149" s="22">
        <v>2</v>
      </c>
      <c r="I149" s="22">
        <v>4</v>
      </c>
      <c r="J149" s="22">
        <v>3</v>
      </c>
      <c r="K149" s="22"/>
      <c r="L149" s="22"/>
      <c r="M149" s="22">
        <v>3</v>
      </c>
      <c r="N149" s="22">
        <v>8</v>
      </c>
      <c r="O149" s="76"/>
      <c r="P149" s="25">
        <f t="shared" si="3"/>
        <v>33</v>
      </c>
    </row>
    <row r="150" spans="1:16" s="12" customFormat="1" x14ac:dyDescent="0.25">
      <c r="A150" s="157" t="s">
        <v>341</v>
      </c>
      <c r="B150" s="158" t="s">
        <v>342</v>
      </c>
      <c r="C150" s="75"/>
      <c r="D150" s="22"/>
      <c r="E150" s="22">
        <v>5</v>
      </c>
      <c r="F150" s="22"/>
      <c r="G150" s="22">
        <v>5</v>
      </c>
      <c r="H150" s="22">
        <v>2</v>
      </c>
      <c r="I150" s="22">
        <v>4</v>
      </c>
      <c r="J150" s="22"/>
      <c r="K150" s="22">
        <v>8</v>
      </c>
      <c r="L150" s="22">
        <v>9</v>
      </c>
      <c r="M150" s="22">
        <v>9</v>
      </c>
      <c r="N150" s="22">
        <v>4</v>
      </c>
      <c r="O150" s="76"/>
      <c r="P150" s="25">
        <f t="shared" si="3"/>
        <v>46</v>
      </c>
    </row>
    <row r="151" spans="1:16" s="12" customFormat="1" x14ac:dyDescent="0.25">
      <c r="A151" s="157" t="s">
        <v>343</v>
      </c>
      <c r="B151" s="158" t="s">
        <v>344</v>
      </c>
      <c r="C151" s="75">
        <v>4</v>
      </c>
      <c r="D151" s="22"/>
      <c r="E151" s="22">
        <v>4</v>
      </c>
      <c r="F151" s="22"/>
      <c r="G151" s="22">
        <v>5</v>
      </c>
      <c r="H151" s="22">
        <v>2</v>
      </c>
      <c r="I151" s="22">
        <v>4</v>
      </c>
      <c r="J151" s="22">
        <v>3</v>
      </c>
      <c r="K151" s="22"/>
      <c r="L151" s="22"/>
      <c r="M151" s="22">
        <v>3</v>
      </c>
      <c r="N151" s="22">
        <v>8</v>
      </c>
      <c r="O151" s="76"/>
      <c r="P151" s="25">
        <f t="shared" si="3"/>
        <v>33</v>
      </c>
    </row>
    <row r="152" spans="1:16" s="12" customFormat="1" x14ac:dyDescent="0.25">
      <c r="A152" s="157" t="s">
        <v>345</v>
      </c>
      <c r="B152" s="158" t="s">
        <v>346</v>
      </c>
      <c r="C152" s="75">
        <v>5</v>
      </c>
      <c r="D152" s="22"/>
      <c r="E152" s="22">
        <v>5</v>
      </c>
      <c r="F152" s="22"/>
      <c r="G152" s="22"/>
      <c r="H152" s="22"/>
      <c r="I152" s="22"/>
      <c r="J152" s="22"/>
      <c r="K152" s="22"/>
      <c r="L152" s="22"/>
      <c r="M152" s="22">
        <v>9</v>
      </c>
      <c r="N152" s="22">
        <v>12</v>
      </c>
      <c r="O152" s="76"/>
      <c r="P152" s="25">
        <f t="shared" si="3"/>
        <v>31</v>
      </c>
    </row>
    <row r="153" spans="1:16" s="12" customFormat="1" x14ac:dyDescent="0.25">
      <c r="A153" s="157" t="s">
        <v>347</v>
      </c>
      <c r="B153" s="158" t="s">
        <v>348</v>
      </c>
      <c r="C153" s="75">
        <v>3</v>
      </c>
      <c r="D153" s="22"/>
      <c r="E153" s="22"/>
      <c r="F153" s="22"/>
      <c r="G153" s="22">
        <v>1</v>
      </c>
      <c r="H153" s="22"/>
      <c r="I153" s="22"/>
      <c r="J153" s="22"/>
      <c r="K153" s="22">
        <v>6</v>
      </c>
      <c r="L153" s="22">
        <v>5</v>
      </c>
      <c r="M153" s="22">
        <v>7</v>
      </c>
      <c r="N153" s="22">
        <v>14</v>
      </c>
      <c r="O153" s="76"/>
      <c r="P153" s="25">
        <f t="shared" si="3"/>
        <v>36</v>
      </c>
    </row>
    <row r="154" spans="1:16" s="12" customFormat="1" x14ac:dyDescent="0.25">
      <c r="A154" s="157" t="s">
        <v>349</v>
      </c>
      <c r="B154" s="158" t="s">
        <v>350</v>
      </c>
      <c r="C154" s="22">
        <v>5</v>
      </c>
      <c r="D154" s="22">
        <v>5</v>
      </c>
      <c r="E154" s="22"/>
      <c r="F154" s="22">
        <v>4</v>
      </c>
      <c r="G154" s="22">
        <v>4</v>
      </c>
      <c r="H154" s="22">
        <v>2</v>
      </c>
      <c r="I154" s="22"/>
      <c r="J154" s="22">
        <v>8</v>
      </c>
      <c r="K154" s="22">
        <v>8</v>
      </c>
      <c r="L154" s="22">
        <v>7</v>
      </c>
      <c r="M154" s="22"/>
      <c r="N154" s="22">
        <v>12</v>
      </c>
      <c r="O154" s="76"/>
      <c r="P154" s="25">
        <f t="shared" si="3"/>
        <v>55</v>
      </c>
    </row>
    <row r="155" spans="1:16" s="12" customFormat="1" x14ac:dyDescent="0.25">
      <c r="A155" s="157" t="s">
        <v>351</v>
      </c>
      <c r="B155" s="158" t="s">
        <v>352</v>
      </c>
      <c r="C155" s="75">
        <v>5</v>
      </c>
      <c r="D155" s="22"/>
      <c r="E155" s="22">
        <v>3</v>
      </c>
      <c r="F155" s="22">
        <v>4</v>
      </c>
      <c r="G155" s="22">
        <v>4</v>
      </c>
      <c r="H155" s="22"/>
      <c r="I155" s="22"/>
      <c r="J155" s="22"/>
      <c r="K155" s="22">
        <v>6</v>
      </c>
      <c r="L155" s="22">
        <v>7</v>
      </c>
      <c r="M155" s="22"/>
      <c r="N155" s="22">
        <v>13</v>
      </c>
      <c r="O155" s="76"/>
      <c r="P155" s="25">
        <f t="shared" si="3"/>
        <v>42</v>
      </c>
    </row>
    <row r="156" spans="1:16" s="12" customFormat="1" x14ac:dyDescent="0.25">
      <c r="A156" s="157" t="s">
        <v>353</v>
      </c>
      <c r="B156" s="158" t="s">
        <v>354</v>
      </c>
      <c r="C156" s="75">
        <v>5</v>
      </c>
      <c r="D156" s="22"/>
      <c r="E156" s="22">
        <v>5</v>
      </c>
      <c r="F156" s="22">
        <v>5</v>
      </c>
      <c r="G156" s="22">
        <v>4</v>
      </c>
      <c r="H156" s="22">
        <v>2</v>
      </c>
      <c r="I156" s="22"/>
      <c r="J156" s="22"/>
      <c r="K156" s="22"/>
      <c r="L156" s="22">
        <v>6</v>
      </c>
      <c r="M156" s="22">
        <v>2</v>
      </c>
      <c r="N156" s="22"/>
      <c r="O156" s="76"/>
      <c r="P156" s="25">
        <f t="shared" si="3"/>
        <v>29</v>
      </c>
    </row>
    <row r="157" spans="1:16" s="12" customFormat="1" x14ac:dyDescent="0.25">
      <c r="A157" s="157" t="s">
        <v>355</v>
      </c>
      <c r="B157" s="158" t="s">
        <v>356</v>
      </c>
      <c r="C157" s="75">
        <v>3</v>
      </c>
      <c r="D157" s="22">
        <v>2</v>
      </c>
      <c r="E157" s="22">
        <v>3</v>
      </c>
      <c r="F157" s="22">
        <v>2</v>
      </c>
      <c r="G157" s="22">
        <v>2</v>
      </c>
      <c r="H157" s="22"/>
      <c r="I157" s="22"/>
      <c r="J157" s="22">
        <v>6</v>
      </c>
      <c r="K157" s="22"/>
      <c r="L157" s="22">
        <v>4</v>
      </c>
      <c r="M157" s="22">
        <v>5</v>
      </c>
      <c r="N157" s="22">
        <v>9</v>
      </c>
      <c r="O157" s="76"/>
      <c r="P157" s="25">
        <f t="shared" si="3"/>
        <v>36</v>
      </c>
    </row>
    <row r="158" spans="1:16" s="12" customFormat="1" x14ac:dyDescent="0.25">
      <c r="A158" s="157" t="s">
        <v>357</v>
      </c>
      <c r="B158" s="158" t="s">
        <v>358</v>
      </c>
      <c r="C158" s="75">
        <v>3</v>
      </c>
      <c r="D158" s="22"/>
      <c r="E158" s="22">
        <v>5</v>
      </c>
      <c r="F158" s="22"/>
      <c r="G158" s="22">
        <v>3</v>
      </c>
      <c r="H158" s="22">
        <v>2</v>
      </c>
      <c r="I158" s="22"/>
      <c r="J158" s="22"/>
      <c r="K158" s="22">
        <v>9</v>
      </c>
      <c r="L158" s="22">
        <v>8</v>
      </c>
      <c r="M158" s="22">
        <v>6</v>
      </c>
      <c r="N158" s="22">
        <v>13</v>
      </c>
      <c r="O158" s="76"/>
      <c r="P158" s="25">
        <f t="shared" si="3"/>
        <v>49</v>
      </c>
    </row>
    <row r="159" spans="1:16" s="12" customFormat="1" x14ac:dyDescent="0.25">
      <c r="A159" s="157" t="s">
        <v>359</v>
      </c>
      <c r="B159" s="158" t="s">
        <v>360</v>
      </c>
      <c r="C159" s="75">
        <v>5</v>
      </c>
      <c r="D159" s="22">
        <v>5</v>
      </c>
      <c r="E159" s="22">
        <v>4</v>
      </c>
      <c r="F159" s="22"/>
      <c r="G159" s="22">
        <v>4</v>
      </c>
      <c r="H159" s="22">
        <v>3</v>
      </c>
      <c r="I159" s="22"/>
      <c r="J159" s="22">
        <v>7</v>
      </c>
      <c r="K159" s="22"/>
      <c r="L159" s="22">
        <v>5</v>
      </c>
      <c r="M159" s="22">
        <v>5</v>
      </c>
      <c r="N159" s="22">
        <v>12</v>
      </c>
      <c r="O159" s="76"/>
      <c r="P159" s="25">
        <f t="shared" si="3"/>
        <v>50</v>
      </c>
    </row>
    <row r="160" spans="1:16" s="12" customFormat="1" x14ac:dyDescent="0.25">
      <c r="A160" s="157" t="s">
        <v>361</v>
      </c>
      <c r="B160" s="158" t="s">
        <v>362</v>
      </c>
      <c r="C160" s="22">
        <v>5</v>
      </c>
      <c r="D160" s="22">
        <v>3</v>
      </c>
      <c r="E160" s="22">
        <v>2</v>
      </c>
      <c r="F160" s="22">
        <v>1</v>
      </c>
      <c r="G160" s="22">
        <v>5</v>
      </c>
      <c r="H160" s="22">
        <v>3</v>
      </c>
      <c r="I160" s="22"/>
      <c r="J160" s="22">
        <v>5</v>
      </c>
      <c r="K160" s="22">
        <v>6</v>
      </c>
      <c r="L160" s="22">
        <v>8</v>
      </c>
      <c r="M160" s="22"/>
      <c r="N160" s="22">
        <v>10</v>
      </c>
      <c r="O160" s="76"/>
      <c r="P160" s="25">
        <f t="shared" si="3"/>
        <v>48</v>
      </c>
    </row>
    <row r="161" spans="1:16" s="12" customFormat="1" x14ac:dyDescent="0.25">
      <c r="A161" s="157" t="s">
        <v>363</v>
      </c>
      <c r="B161" s="158" t="s">
        <v>364</v>
      </c>
      <c r="C161" s="75">
        <v>3</v>
      </c>
      <c r="D161" s="22"/>
      <c r="E161" s="22"/>
      <c r="F161" s="22"/>
      <c r="G161" s="22">
        <v>1</v>
      </c>
      <c r="H161" s="22"/>
      <c r="I161" s="22"/>
      <c r="J161" s="22"/>
      <c r="K161" s="22">
        <v>6</v>
      </c>
      <c r="L161" s="22">
        <v>5</v>
      </c>
      <c r="M161" s="22">
        <v>7</v>
      </c>
      <c r="N161" s="22">
        <v>14</v>
      </c>
      <c r="O161" s="76"/>
      <c r="P161" s="25">
        <f t="shared" si="3"/>
        <v>36</v>
      </c>
    </row>
    <row r="162" spans="1:16" s="12" customFormat="1" x14ac:dyDescent="0.25">
      <c r="A162" s="157" t="s">
        <v>365</v>
      </c>
      <c r="B162" s="158" t="s">
        <v>366</v>
      </c>
      <c r="C162" s="22">
        <v>5</v>
      </c>
      <c r="D162" s="22">
        <v>5</v>
      </c>
      <c r="E162" s="22"/>
      <c r="F162" s="22">
        <v>4</v>
      </c>
      <c r="G162" s="22">
        <v>4</v>
      </c>
      <c r="H162" s="22">
        <v>2</v>
      </c>
      <c r="I162" s="22"/>
      <c r="J162" s="22">
        <v>8</v>
      </c>
      <c r="K162" s="22">
        <v>8</v>
      </c>
      <c r="L162" s="22">
        <v>7</v>
      </c>
      <c r="M162" s="22"/>
      <c r="N162" s="22">
        <v>12</v>
      </c>
      <c r="O162" s="76"/>
      <c r="P162" s="25">
        <f t="shared" si="3"/>
        <v>55</v>
      </c>
    </row>
    <row r="163" spans="1:16" s="12" customFormat="1" x14ac:dyDescent="0.25">
      <c r="A163" s="157" t="s">
        <v>367</v>
      </c>
      <c r="B163" s="158" t="s">
        <v>368</v>
      </c>
      <c r="C163" s="75">
        <v>5</v>
      </c>
      <c r="D163" s="22"/>
      <c r="E163" s="22">
        <v>3</v>
      </c>
      <c r="F163" s="22">
        <v>4</v>
      </c>
      <c r="G163" s="22">
        <v>4</v>
      </c>
      <c r="H163" s="22"/>
      <c r="I163" s="22"/>
      <c r="J163" s="22"/>
      <c r="K163" s="22">
        <v>6</v>
      </c>
      <c r="L163" s="22">
        <v>7</v>
      </c>
      <c r="M163" s="22"/>
      <c r="N163" s="22">
        <v>13</v>
      </c>
      <c r="O163" s="76"/>
      <c r="P163" s="25">
        <f t="shared" si="3"/>
        <v>42</v>
      </c>
    </row>
    <row r="164" spans="1:16" s="12" customFormat="1" x14ac:dyDescent="0.25">
      <c r="A164" s="157" t="s">
        <v>369</v>
      </c>
      <c r="B164" s="158" t="s">
        <v>370</v>
      </c>
      <c r="C164" s="75">
        <v>5</v>
      </c>
      <c r="D164" s="22">
        <v>5</v>
      </c>
      <c r="E164" s="22">
        <v>4</v>
      </c>
      <c r="F164" s="22"/>
      <c r="G164" s="22">
        <v>4</v>
      </c>
      <c r="H164" s="22">
        <v>3</v>
      </c>
      <c r="I164" s="22"/>
      <c r="J164" s="22">
        <v>7</v>
      </c>
      <c r="K164" s="22"/>
      <c r="L164" s="22">
        <v>5</v>
      </c>
      <c r="M164" s="22">
        <v>5</v>
      </c>
      <c r="N164" s="22">
        <v>12</v>
      </c>
      <c r="O164" s="76"/>
      <c r="P164" s="25">
        <f t="shared" si="3"/>
        <v>50</v>
      </c>
    </row>
    <row r="165" spans="1:16" s="12" customFormat="1" x14ac:dyDescent="0.25">
      <c r="A165" s="157" t="s">
        <v>371</v>
      </c>
      <c r="B165" s="158" t="s">
        <v>372</v>
      </c>
      <c r="C165" s="22">
        <v>5</v>
      </c>
      <c r="D165" s="22">
        <v>3</v>
      </c>
      <c r="E165" s="22">
        <v>2</v>
      </c>
      <c r="F165" s="22">
        <v>1</v>
      </c>
      <c r="G165" s="22">
        <v>5</v>
      </c>
      <c r="H165" s="22">
        <v>3</v>
      </c>
      <c r="I165" s="22"/>
      <c r="J165" s="22">
        <v>5</v>
      </c>
      <c r="K165" s="22">
        <v>6</v>
      </c>
      <c r="L165" s="22">
        <v>8</v>
      </c>
      <c r="M165" s="22"/>
      <c r="N165" s="22">
        <v>10</v>
      </c>
      <c r="O165" s="76"/>
      <c r="P165" s="25">
        <f t="shared" si="3"/>
        <v>48</v>
      </c>
    </row>
    <row r="166" spans="1:16" s="12" customFormat="1" x14ac:dyDescent="0.25">
      <c r="A166" s="157" t="s">
        <v>373</v>
      </c>
      <c r="B166" s="158" t="s">
        <v>374</v>
      </c>
      <c r="C166" s="75">
        <v>3</v>
      </c>
      <c r="D166" s="22"/>
      <c r="E166" s="22"/>
      <c r="F166" s="22"/>
      <c r="G166" s="22">
        <v>1</v>
      </c>
      <c r="H166" s="22"/>
      <c r="I166" s="22"/>
      <c r="J166" s="22"/>
      <c r="K166" s="22">
        <v>6</v>
      </c>
      <c r="L166" s="22">
        <v>5</v>
      </c>
      <c r="M166" s="22">
        <v>7</v>
      </c>
      <c r="N166" s="22">
        <v>14</v>
      </c>
      <c r="O166" s="76"/>
      <c r="P166" s="25">
        <f t="shared" si="3"/>
        <v>36</v>
      </c>
    </row>
    <row r="167" spans="1:16" s="12" customFormat="1" x14ac:dyDescent="0.25">
      <c r="A167" s="157" t="s">
        <v>375</v>
      </c>
      <c r="B167" s="158" t="s">
        <v>376</v>
      </c>
      <c r="C167" s="22">
        <v>5</v>
      </c>
      <c r="D167" s="22">
        <v>5</v>
      </c>
      <c r="E167" s="22"/>
      <c r="F167" s="22">
        <v>4</v>
      </c>
      <c r="G167" s="22">
        <v>4</v>
      </c>
      <c r="H167" s="22">
        <v>2</v>
      </c>
      <c r="I167" s="22"/>
      <c r="J167" s="22">
        <v>8</v>
      </c>
      <c r="K167" s="22">
        <v>8</v>
      </c>
      <c r="L167" s="22">
        <v>7</v>
      </c>
      <c r="M167" s="22"/>
      <c r="N167" s="22">
        <v>12</v>
      </c>
      <c r="O167" s="76"/>
      <c r="P167" s="25">
        <f t="shared" si="3"/>
        <v>55</v>
      </c>
    </row>
    <row r="168" spans="1:16" s="12" customFormat="1" x14ac:dyDescent="0.25">
      <c r="A168" s="157" t="s">
        <v>377</v>
      </c>
      <c r="B168" s="158" t="s">
        <v>378</v>
      </c>
      <c r="C168" s="75">
        <v>5</v>
      </c>
      <c r="D168" s="22">
        <v>5</v>
      </c>
      <c r="E168" s="22">
        <v>4</v>
      </c>
      <c r="F168" s="22"/>
      <c r="G168" s="22">
        <v>4</v>
      </c>
      <c r="H168" s="22">
        <v>3</v>
      </c>
      <c r="I168" s="22"/>
      <c r="J168" s="22">
        <v>7</v>
      </c>
      <c r="K168" s="22"/>
      <c r="L168" s="22">
        <v>5</v>
      </c>
      <c r="M168" s="22">
        <v>5</v>
      </c>
      <c r="N168" s="22">
        <v>12</v>
      </c>
      <c r="O168" s="76"/>
      <c r="P168" s="25">
        <f t="shared" si="3"/>
        <v>50</v>
      </c>
    </row>
    <row r="169" spans="1:16" s="12" customFormat="1" x14ac:dyDescent="0.25">
      <c r="A169" s="157" t="s">
        <v>379</v>
      </c>
      <c r="B169" s="158" t="s">
        <v>380</v>
      </c>
      <c r="C169" s="75">
        <v>4</v>
      </c>
      <c r="D169" s="22"/>
      <c r="E169" s="22">
        <v>4</v>
      </c>
      <c r="F169" s="22">
        <v>5</v>
      </c>
      <c r="G169" s="22">
        <v>5</v>
      </c>
      <c r="H169" s="22">
        <v>5</v>
      </c>
      <c r="I169" s="22"/>
      <c r="J169" s="22"/>
      <c r="K169" s="22"/>
      <c r="L169" s="22">
        <v>9</v>
      </c>
      <c r="M169" s="22">
        <v>9</v>
      </c>
      <c r="N169" s="22">
        <v>13</v>
      </c>
      <c r="O169" s="76"/>
      <c r="P169" s="25">
        <f t="shared" si="3"/>
        <v>54</v>
      </c>
    </row>
    <row r="170" spans="1:16" s="12" customFormat="1" x14ac:dyDescent="0.25">
      <c r="A170" s="157" t="s">
        <v>381</v>
      </c>
      <c r="B170" s="158" t="s">
        <v>382</v>
      </c>
      <c r="C170" s="75">
        <v>5</v>
      </c>
      <c r="D170" s="22"/>
      <c r="E170" s="22">
        <v>5</v>
      </c>
      <c r="F170" s="22">
        <v>5</v>
      </c>
      <c r="G170" s="22">
        <v>5</v>
      </c>
      <c r="H170" s="22">
        <v>4</v>
      </c>
      <c r="I170" s="22"/>
      <c r="J170" s="22"/>
      <c r="K170" s="22">
        <v>9</v>
      </c>
      <c r="L170" s="22">
        <v>5</v>
      </c>
      <c r="M170" s="22">
        <v>5</v>
      </c>
      <c r="N170" s="22">
        <v>12</v>
      </c>
      <c r="O170" s="76"/>
      <c r="P170" s="25">
        <f t="shared" si="3"/>
        <v>55</v>
      </c>
    </row>
    <row r="171" spans="1:16" s="12" customFormat="1" x14ac:dyDescent="0.25">
      <c r="A171" s="157" t="s">
        <v>383</v>
      </c>
      <c r="B171" s="158" t="s">
        <v>384</v>
      </c>
      <c r="C171" s="75">
        <v>5</v>
      </c>
      <c r="D171" s="22">
        <v>5</v>
      </c>
      <c r="E171" s="22">
        <v>4</v>
      </c>
      <c r="F171" s="22"/>
      <c r="G171" s="22">
        <v>4</v>
      </c>
      <c r="H171" s="22">
        <v>3</v>
      </c>
      <c r="I171" s="22"/>
      <c r="J171" s="22">
        <v>7</v>
      </c>
      <c r="K171" s="22"/>
      <c r="L171" s="22">
        <v>5</v>
      </c>
      <c r="M171" s="22">
        <v>5</v>
      </c>
      <c r="N171" s="22">
        <v>12</v>
      </c>
      <c r="O171" s="76"/>
      <c r="P171" s="25">
        <f t="shared" si="3"/>
        <v>50</v>
      </c>
    </row>
    <row r="172" spans="1:16" s="12" customFormat="1" x14ac:dyDescent="0.25">
      <c r="A172" s="157" t="s">
        <v>385</v>
      </c>
      <c r="B172" s="158" t="s">
        <v>386</v>
      </c>
      <c r="C172" s="22">
        <v>5</v>
      </c>
      <c r="D172" s="22">
        <v>3</v>
      </c>
      <c r="E172" s="22">
        <v>2</v>
      </c>
      <c r="F172" s="22">
        <v>1</v>
      </c>
      <c r="G172" s="22">
        <v>5</v>
      </c>
      <c r="H172" s="22">
        <v>3</v>
      </c>
      <c r="I172" s="22"/>
      <c r="J172" s="22">
        <v>5</v>
      </c>
      <c r="K172" s="22">
        <v>6</v>
      </c>
      <c r="L172" s="22">
        <v>8</v>
      </c>
      <c r="M172" s="22"/>
      <c r="N172" s="22">
        <v>10</v>
      </c>
      <c r="O172" s="76"/>
      <c r="P172" s="25">
        <f t="shared" si="3"/>
        <v>48</v>
      </c>
    </row>
    <row r="173" spans="1:16" s="12" customFormat="1" x14ac:dyDescent="0.25">
      <c r="A173" s="157" t="s">
        <v>387</v>
      </c>
      <c r="B173" s="158" t="s">
        <v>388</v>
      </c>
      <c r="C173" s="75">
        <v>3</v>
      </c>
      <c r="D173" s="22"/>
      <c r="E173" s="22"/>
      <c r="F173" s="22"/>
      <c r="G173" s="22">
        <v>1</v>
      </c>
      <c r="H173" s="22"/>
      <c r="I173" s="22"/>
      <c r="J173" s="22"/>
      <c r="K173" s="22">
        <v>6</v>
      </c>
      <c r="L173" s="22">
        <v>5</v>
      </c>
      <c r="M173" s="22">
        <v>7</v>
      </c>
      <c r="N173" s="22">
        <v>14</v>
      </c>
      <c r="O173" s="76"/>
      <c r="P173" s="25">
        <f t="shared" si="3"/>
        <v>36</v>
      </c>
    </row>
    <row r="174" spans="1:16" s="12" customFormat="1" x14ac:dyDescent="0.25">
      <c r="A174" s="157" t="s">
        <v>389</v>
      </c>
      <c r="B174" s="158" t="s">
        <v>390</v>
      </c>
      <c r="C174" s="22">
        <v>5</v>
      </c>
      <c r="D174" s="22">
        <v>5</v>
      </c>
      <c r="E174" s="22"/>
      <c r="F174" s="22">
        <v>4</v>
      </c>
      <c r="G174" s="22">
        <v>4</v>
      </c>
      <c r="H174" s="22">
        <v>2</v>
      </c>
      <c r="I174" s="22"/>
      <c r="J174" s="22">
        <v>8</v>
      </c>
      <c r="K174" s="22">
        <v>8</v>
      </c>
      <c r="L174" s="22">
        <v>7</v>
      </c>
      <c r="M174" s="22"/>
      <c r="N174" s="22">
        <v>12</v>
      </c>
      <c r="O174" s="76"/>
      <c r="P174" s="25">
        <f t="shared" si="3"/>
        <v>55</v>
      </c>
    </row>
    <row r="175" spans="1:16" s="12" customFormat="1" x14ac:dyDescent="0.25">
      <c r="A175" s="157" t="s">
        <v>391</v>
      </c>
      <c r="B175" s="158" t="s">
        <v>392</v>
      </c>
      <c r="C175" s="75">
        <v>5</v>
      </c>
      <c r="D175" s="22"/>
      <c r="E175" s="22">
        <v>3</v>
      </c>
      <c r="F175" s="22">
        <v>4</v>
      </c>
      <c r="G175" s="22">
        <v>4</v>
      </c>
      <c r="H175" s="22"/>
      <c r="I175" s="22"/>
      <c r="J175" s="22"/>
      <c r="K175" s="22">
        <v>6</v>
      </c>
      <c r="L175" s="22">
        <v>7</v>
      </c>
      <c r="M175" s="22"/>
      <c r="N175" s="22">
        <v>13</v>
      </c>
      <c r="O175" s="76"/>
      <c r="P175" s="25">
        <f t="shared" si="3"/>
        <v>42</v>
      </c>
    </row>
    <row r="176" spans="1:16" s="12" customFormat="1" x14ac:dyDescent="0.25">
      <c r="A176" s="157" t="s">
        <v>393</v>
      </c>
      <c r="B176" s="158" t="s">
        <v>394</v>
      </c>
      <c r="C176" s="75">
        <v>3</v>
      </c>
      <c r="D176" s="22">
        <v>2</v>
      </c>
      <c r="E176" s="22">
        <v>3</v>
      </c>
      <c r="F176" s="22">
        <v>2</v>
      </c>
      <c r="G176" s="22">
        <v>2</v>
      </c>
      <c r="H176" s="22"/>
      <c r="I176" s="22"/>
      <c r="J176" s="22">
        <v>6</v>
      </c>
      <c r="K176" s="22"/>
      <c r="L176" s="22">
        <v>4</v>
      </c>
      <c r="M176" s="22">
        <v>5</v>
      </c>
      <c r="N176" s="22">
        <v>9</v>
      </c>
      <c r="O176" s="76"/>
      <c r="P176" s="25">
        <f t="shared" si="3"/>
        <v>36</v>
      </c>
    </row>
    <row r="177" spans="1:16" s="12" customFormat="1" x14ac:dyDescent="0.25">
      <c r="A177" s="157" t="s">
        <v>395</v>
      </c>
      <c r="B177" s="158" t="s">
        <v>396</v>
      </c>
      <c r="C177" s="75">
        <v>3</v>
      </c>
      <c r="D177" s="22"/>
      <c r="E177" s="22">
        <v>5</v>
      </c>
      <c r="F177" s="22"/>
      <c r="G177" s="22">
        <v>3</v>
      </c>
      <c r="H177" s="22">
        <v>2</v>
      </c>
      <c r="I177" s="22"/>
      <c r="J177" s="22"/>
      <c r="K177" s="22">
        <v>9</v>
      </c>
      <c r="L177" s="22">
        <v>8</v>
      </c>
      <c r="M177" s="22">
        <v>6</v>
      </c>
      <c r="N177" s="22">
        <v>13</v>
      </c>
      <c r="O177" s="76"/>
      <c r="P177" s="25">
        <f t="shared" si="3"/>
        <v>49</v>
      </c>
    </row>
    <row r="178" spans="1:16" s="12" customFormat="1" x14ac:dyDescent="0.25">
      <c r="A178" s="157" t="s">
        <v>397</v>
      </c>
      <c r="B178" s="158" t="s">
        <v>398</v>
      </c>
      <c r="C178" s="75">
        <v>5</v>
      </c>
      <c r="D178" s="22">
        <v>5</v>
      </c>
      <c r="E178" s="22">
        <v>4</v>
      </c>
      <c r="F178" s="22"/>
      <c r="G178" s="22">
        <v>4</v>
      </c>
      <c r="H178" s="22">
        <v>3</v>
      </c>
      <c r="I178" s="22"/>
      <c r="J178" s="22">
        <v>7</v>
      </c>
      <c r="K178" s="22"/>
      <c r="L178" s="22">
        <v>5</v>
      </c>
      <c r="M178" s="22">
        <v>5</v>
      </c>
      <c r="N178" s="22">
        <v>12</v>
      </c>
      <c r="O178" s="76"/>
      <c r="P178" s="25">
        <f t="shared" si="3"/>
        <v>50</v>
      </c>
    </row>
    <row r="179" spans="1:16" s="12" customFormat="1" x14ac:dyDescent="0.25">
      <c r="A179" s="157" t="s">
        <v>399</v>
      </c>
      <c r="B179" s="158" t="s">
        <v>400</v>
      </c>
      <c r="C179" s="22">
        <v>5</v>
      </c>
      <c r="D179" s="22">
        <v>3</v>
      </c>
      <c r="E179" s="22">
        <v>2</v>
      </c>
      <c r="F179" s="22">
        <v>1</v>
      </c>
      <c r="G179" s="22">
        <v>5</v>
      </c>
      <c r="H179" s="22">
        <v>3</v>
      </c>
      <c r="I179" s="22"/>
      <c r="J179" s="22">
        <v>5</v>
      </c>
      <c r="K179" s="22">
        <v>6</v>
      </c>
      <c r="L179" s="22">
        <v>8</v>
      </c>
      <c r="M179" s="22"/>
      <c r="N179" s="22">
        <v>10</v>
      </c>
      <c r="O179" s="76"/>
      <c r="P179" s="25">
        <f t="shared" si="3"/>
        <v>48</v>
      </c>
    </row>
    <row r="180" spans="1:16" s="12" customFormat="1" x14ac:dyDescent="0.25">
      <c r="A180" s="157" t="s">
        <v>401</v>
      </c>
      <c r="B180" s="158" t="s">
        <v>402</v>
      </c>
      <c r="C180" s="75">
        <v>3</v>
      </c>
      <c r="D180" s="22"/>
      <c r="E180" s="22"/>
      <c r="F180" s="22"/>
      <c r="G180" s="22">
        <v>1</v>
      </c>
      <c r="H180" s="22"/>
      <c r="I180" s="22"/>
      <c r="J180" s="22"/>
      <c r="K180" s="22">
        <v>6</v>
      </c>
      <c r="L180" s="22">
        <v>5</v>
      </c>
      <c r="M180" s="22">
        <v>7</v>
      </c>
      <c r="N180" s="22">
        <v>14</v>
      </c>
      <c r="O180" s="76"/>
      <c r="P180" s="25">
        <f t="shared" si="3"/>
        <v>36</v>
      </c>
    </row>
    <row r="181" spans="1:16" s="12" customFormat="1" x14ac:dyDescent="0.25">
      <c r="A181" s="157" t="s">
        <v>403</v>
      </c>
      <c r="B181" s="158" t="s">
        <v>404</v>
      </c>
      <c r="C181" s="22">
        <v>5</v>
      </c>
      <c r="D181" s="22">
        <v>5</v>
      </c>
      <c r="E181" s="22"/>
      <c r="F181" s="22">
        <v>4</v>
      </c>
      <c r="G181" s="22">
        <v>4</v>
      </c>
      <c r="H181" s="22">
        <v>2</v>
      </c>
      <c r="I181" s="22"/>
      <c r="J181" s="22">
        <v>8</v>
      </c>
      <c r="K181" s="22">
        <v>8</v>
      </c>
      <c r="L181" s="22">
        <v>7</v>
      </c>
      <c r="M181" s="22"/>
      <c r="N181" s="22">
        <v>12</v>
      </c>
      <c r="O181" s="76"/>
      <c r="P181" s="25">
        <f t="shared" si="3"/>
        <v>55</v>
      </c>
    </row>
    <row r="182" spans="1:16" s="12" customFormat="1" x14ac:dyDescent="0.25">
      <c r="A182" s="157" t="s">
        <v>405</v>
      </c>
      <c r="B182" s="158" t="s">
        <v>406</v>
      </c>
      <c r="C182" s="75">
        <v>5</v>
      </c>
      <c r="D182" s="22"/>
      <c r="E182" s="22">
        <v>3</v>
      </c>
      <c r="F182" s="22">
        <v>4</v>
      </c>
      <c r="G182" s="22">
        <v>4</v>
      </c>
      <c r="H182" s="22"/>
      <c r="I182" s="22"/>
      <c r="J182" s="22"/>
      <c r="K182" s="22">
        <v>6</v>
      </c>
      <c r="L182" s="22">
        <v>7</v>
      </c>
      <c r="M182" s="22"/>
      <c r="N182" s="22">
        <v>13</v>
      </c>
      <c r="O182" s="76"/>
      <c r="P182" s="25">
        <f t="shared" si="3"/>
        <v>42</v>
      </c>
    </row>
    <row r="183" spans="1:16" s="12" customFormat="1" x14ac:dyDescent="0.25">
      <c r="A183" s="157" t="s">
        <v>407</v>
      </c>
      <c r="B183" s="158" t="s">
        <v>408</v>
      </c>
      <c r="C183" s="75">
        <v>5</v>
      </c>
      <c r="D183" s="22">
        <v>5</v>
      </c>
      <c r="E183" s="22">
        <v>4</v>
      </c>
      <c r="F183" s="22"/>
      <c r="G183" s="22">
        <v>4</v>
      </c>
      <c r="H183" s="22">
        <v>3</v>
      </c>
      <c r="I183" s="22"/>
      <c r="J183" s="22">
        <v>7</v>
      </c>
      <c r="K183" s="22"/>
      <c r="L183" s="22">
        <v>5</v>
      </c>
      <c r="M183" s="22">
        <v>5</v>
      </c>
      <c r="N183" s="22">
        <v>12</v>
      </c>
      <c r="O183" s="76"/>
      <c r="P183" s="25">
        <f t="shared" si="3"/>
        <v>50</v>
      </c>
    </row>
    <row r="184" spans="1:16" s="12" customFormat="1" x14ac:dyDescent="0.25">
      <c r="A184" s="157" t="s">
        <v>409</v>
      </c>
      <c r="B184" s="158" t="s">
        <v>410</v>
      </c>
      <c r="C184" s="22">
        <v>5</v>
      </c>
      <c r="D184" s="22">
        <v>3</v>
      </c>
      <c r="E184" s="22">
        <v>2</v>
      </c>
      <c r="F184" s="22">
        <v>1</v>
      </c>
      <c r="G184" s="22">
        <v>5</v>
      </c>
      <c r="H184" s="22">
        <v>3</v>
      </c>
      <c r="I184" s="22"/>
      <c r="J184" s="22">
        <v>5</v>
      </c>
      <c r="K184" s="22">
        <v>6</v>
      </c>
      <c r="L184" s="22">
        <v>8</v>
      </c>
      <c r="M184" s="22"/>
      <c r="N184" s="22">
        <v>10</v>
      </c>
      <c r="O184" s="76"/>
      <c r="P184" s="25">
        <f t="shared" si="3"/>
        <v>48</v>
      </c>
    </row>
    <row r="185" spans="1:16" s="12" customFormat="1" x14ac:dyDescent="0.25">
      <c r="A185" s="157" t="s">
        <v>411</v>
      </c>
      <c r="B185" s="158" t="s">
        <v>412</v>
      </c>
      <c r="C185" s="75">
        <v>3</v>
      </c>
      <c r="D185" s="22"/>
      <c r="E185" s="22"/>
      <c r="F185" s="22"/>
      <c r="G185" s="22">
        <v>1</v>
      </c>
      <c r="H185" s="22"/>
      <c r="I185" s="22"/>
      <c r="J185" s="22"/>
      <c r="K185" s="22">
        <v>6</v>
      </c>
      <c r="L185" s="22">
        <v>5</v>
      </c>
      <c r="M185" s="22">
        <v>7</v>
      </c>
      <c r="N185" s="22">
        <v>14</v>
      </c>
      <c r="O185" s="76"/>
      <c r="P185" s="25">
        <f t="shared" si="3"/>
        <v>36</v>
      </c>
    </row>
    <row r="186" spans="1:16" s="12" customFormat="1" x14ac:dyDescent="0.25">
      <c r="A186" s="157" t="s">
        <v>413</v>
      </c>
      <c r="B186" s="158" t="s">
        <v>414</v>
      </c>
      <c r="C186" s="22">
        <v>5</v>
      </c>
      <c r="D186" s="22">
        <v>5</v>
      </c>
      <c r="E186" s="22"/>
      <c r="F186" s="22">
        <v>4</v>
      </c>
      <c r="G186" s="22">
        <v>4</v>
      </c>
      <c r="H186" s="22">
        <v>2</v>
      </c>
      <c r="I186" s="22"/>
      <c r="J186" s="22">
        <v>8</v>
      </c>
      <c r="K186" s="22">
        <v>8</v>
      </c>
      <c r="L186" s="22">
        <v>7</v>
      </c>
      <c r="M186" s="22"/>
      <c r="N186" s="22">
        <v>12</v>
      </c>
      <c r="O186" s="76"/>
      <c r="P186" s="25">
        <f t="shared" si="3"/>
        <v>55</v>
      </c>
    </row>
    <row r="187" spans="1:16" s="12" customFormat="1" x14ac:dyDescent="0.25">
      <c r="A187" s="157" t="s">
        <v>415</v>
      </c>
      <c r="B187" s="158" t="s">
        <v>416</v>
      </c>
      <c r="C187" s="75">
        <v>5</v>
      </c>
      <c r="D187" s="22">
        <v>5</v>
      </c>
      <c r="E187" s="22">
        <v>4</v>
      </c>
      <c r="F187" s="22"/>
      <c r="G187" s="22">
        <v>4</v>
      </c>
      <c r="H187" s="22">
        <v>3</v>
      </c>
      <c r="I187" s="22"/>
      <c r="J187" s="22">
        <v>7</v>
      </c>
      <c r="K187" s="22"/>
      <c r="L187" s="22">
        <v>5</v>
      </c>
      <c r="M187" s="22">
        <v>5</v>
      </c>
      <c r="N187" s="22">
        <v>12</v>
      </c>
      <c r="O187" s="76"/>
      <c r="P187" s="25">
        <f t="shared" si="3"/>
        <v>50</v>
      </c>
    </row>
    <row r="188" spans="1:16" s="12" customFormat="1" x14ac:dyDescent="0.25">
      <c r="A188" s="157" t="s">
        <v>417</v>
      </c>
      <c r="B188" s="158" t="s">
        <v>418</v>
      </c>
      <c r="C188" s="22">
        <v>5</v>
      </c>
      <c r="D188" s="22">
        <v>3</v>
      </c>
      <c r="E188" s="22">
        <v>2</v>
      </c>
      <c r="F188" s="22">
        <v>1</v>
      </c>
      <c r="G188" s="22">
        <v>5</v>
      </c>
      <c r="H188" s="22">
        <v>3</v>
      </c>
      <c r="I188" s="22"/>
      <c r="J188" s="22">
        <v>5</v>
      </c>
      <c r="K188" s="22">
        <v>6</v>
      </c>
      <c r="L188" s="22">
        <v>8</v>
      </c>
      <c r="M188" s="22"/>
      <c r="N188" s="22">
        <v>10</v>
      </c>
      <c r="O188" s="76"/>
      <c r="P188" s="25">
        <f t="shared" si="3"/>
        <v>48</v>
      </c>
    </row>
    <row r="189" spans="1:16" s="12" customFormat="1" x14ac:dyDescent="0.25">
      <c r="A189" s="157" t="s">
        <v>419</v>
      </c>
      <c r="B189" s="158" t="s">
        <v>420</v>
      </c>
      <c r="C189" s="75">
        <v>3</v>
      </c>
      <c r="D189" s="22"/>
      <c r="E189" s="22"/>
      <c r="F189" s="22"/>
      <c r="G189" s="22">
        <v>1</v>
      </c>
      <c r="H189" s="22"/>
      <c r="I189" s="22"/>
      <c r="J189" s="22"/>
      <c r="K189" s="22">
        <v>6</v>
      </c>
      <c r="L189" s="22">
        <v>5</v>
      </c>
      <c r="M189" s="22">
        <v>7</v>
      </c>
      <c r="N189" s="22">
        <v>14</v>
      </c>
      <c r="O189" s="76"/>
      <c r="P189" s="25">
        <f t="shared" si="3"/>
        <v>36</v>
      </c>
    </row>
    <row r="190" spans="1:16" s="12" customFormat="1" x14ac:dyDescent="0.25">
      <c r="A190" s="157" t="s">
        <v>421</v>
      </c>
      <c r="B190" s="158" t="s">
        <v>422</v>
      </c>
      <c r="C190" s="22">
        <v>5</v>
      </c>
      <c r="D190" s="22">
        <v>5</v>
      </c>
      <c r="E190" s="22"/>
      <c r="F190" s="22">
        <v>4</v>
      </c>
      <c r="G190" s="22">
        <v>4</v>
      </c>
      <c r="H190" s="22">
        <v>2</v>
      </c>
      <c r="I190" s="22"/>
      <c r="J190" s="22">
        <v>8</v>
      </c>
      <c r="K190" s="22">
        <v>8</v>
      </c>
      <c r="L190" s="22">
        <v>7</v>
      </c>
      <c r="M190" s="22"/>
      <c r="N190" s="22">
        <v>12</v>
      </c>
      <c r="O190" s="76"/>
      <c r="P190" s="25">
        <f t="shared" si="3"/>
        <v>55</v>
      </c>
    </row>
    <row r="191" spans="1:16" s="12" customFormat="1" x14ac:dyDescent="0.25">
      <c r="A191" s="157" t="s">
        <v>423</v>
      </c>
      <c r="B191" s="158" t="s">
        <v>424</v>
      </c>
      <c r="C191" s="75">
        <v>5</v>
      </c>
      <c r="D191" s="22"/>
      <c r="E191" s="22">
        <v>3</v>
      </c>
      <c r="F191" s="22">
        <v>4</v>
      </c>
      <c r="G191" s="22">
        <v>4</v>
      </c>
      <c r="H191" s="22"/>
      <c r="I191" s="22"/>
      <c r="J191" s="22"/>
      <c r="K191" s="22">
        <v>6</v>
      </c>
      <c r="L191" s="22">
        <v>7</v>
      </c>
      <c r="M191" s="22"/>
      <c r="N191" s="22">
        <v>13</v>
      </c>
      <c r="O191" s="76"/>
      <c r="P191" s="25">
        <f t="shared" si="3"/>
        <v>42</v>
      </c>
    </row>
    <row r="192" spans="1:16" s="12" customFormat="1" ht="15.75" x14ac:dyDescent="0.25">
      <c r="A192" s="190" t="s">
        <v>47</v>
      </c>
      <c r="B192" s="191"/>
      <c r="C192" s="32">
        <f t="shared" ref="C192:N192" si="4">COUNTA(C15:C191)</f>
        <v>166</v>
      </c>
      <c r="D192" s="33">
        <f t="shared" si="4"/>
        <v>97</v>
      </c>
      <c r="E192" s="33">
        <f t="shared" si="4"/>
        <v>138</v>
      </c>
      <c r="F192" s="33">
        <f t="shared" si="4"/>
        <v>93</v>
      </c>
      <c r="G192" s="33">
        <f t="shared" si="4"/>
        <v>152</v>
      </c>
      <c r="H192" s="33">
        <f t="shared" si="4"/>
        <v>103</v>
      </c>
      <c r="I192" s="33">
        <f t="shared" si="4"/>
        <v>31</v>
      </c>
      <c r="J192" s="33">
        <f t="shared" si="4"/>
        <v>69</v>
      </c>
      <c r="K192" s="33">
        <f t="shared" si="4"/>
        <v>128</v>
      </c>
      <c r="L192" s="33">
        <f t="shared" si="4"/>
        <v>146</v>
      </c>
      <c r="M192" s="33">
        <f t="shared" si="4"/>
        <v>105</v>
      </c>
      <c r="N192" s="33">
        <f t="shared" si="4"/>
        <v>172</v>
      </c>
      <c r="O192" s="34">
        <f>COUNT(O15:O191)</f>
        <v>0</v>
      </c>
      <c r="P192" s="35"/>
    </row>
    <row r="193" spans="1:16" s="12" customFormat="1" ht="15.75" x14ac:dyDescent="0.25">
      <c r="A193" s="182" t="s">
        <v>4</v>
      </c>
      <c r="B193" s="183"/>
      <c r="C193" s="40">
        <f t="shared" ref="C193:O193" si="5">COUNTIF(C15:C191,"&gt;"&amp;C14)</f>
        <v>139</v>
      </c>
      <c r="D193" s="41">
        <f t="shared" si="5"/>
        <v>61</v>
      </c>
      <c r="E193" s="41">
        <f t="shared" si="5"/>
        <v>108</v>
      </c>
      <c r="F193" s="41">
        <f t="shared" si="5"/>
        <v>73</v>
      </c>
      <c r="G193" s="41">
        <f t="shared" si="5"/>
        <v>127</v>
      </c>
      <c r="H193" s="41">
        <f t="shared" si="5"/>
        <v>59</v>
      </c>
      <c r="I193" s="41">
        <f t="shared" si="5"/>
        <v>23</v>
      </c>
      <c r="J193" s="41">
        <f t="shared" si="5"/>
        <v>46</v>
      </c>
      <c r="K193" s="41">
        <f t="shared" si="5"/>
        <v>60</v>
      </c>
      <c r="L193" s="41">
        <f t="shared" si="5"/>
        <v>96</v>
      </c>
      <c r="M193" s="41">
        <f t="shared" si="5"/>
        <v>65</v>
      </c>
      <c r="N193" s="41">
        <f t="shared" si="5"/>
        <v>147</v>
      </c>
      <c r="O193" s="26">
        <f t="shared" si="5"/>
        <v>0</v>
      </c>
      <c r="P193" s="39"/>
    </row>
    <row r="194" spans="1:16" s="12" customFormat="1" ht="15.75" x14ac:dyDescent="0.25">
      <c r="A194" s="182" t="s">
        <v>52</v>
      </c>
      <c r="B194" s="183"/>
      <c r="C194" s="40">
        <f t="shared" ref="C194:N194" si="6">ROUND(C193*100/C192,0)</f>
        <v>84</v>
      </c>
      <c r="D194" s="40">
        <f t="shared" si="6"/>
        <v>63</v>
      </c>
      <c r="E194" s="41">
        <f t="shared" si="6"/>
        <v>78</v>
      </c>
      <c r="F194" s="41">
        <f t="shared" si="6"/>
        <v>78</v>
      </c>
      <c r="G194" s="41">
        <f t="shared" si="6"/>
        <v>84</v>
      </c>
      <c r="H194" s="41">
        <f t="shared" si="6"/>
        <v>57</v>
      </c>
      <c r="I194" s="41">
        <f t="shared" si="6"/>
        <v>74</v>
      </c>
      <c r="J194" s="41">
        <f t="shared" si="6"/>
        <v>67</v>
      </c>
      <c r="K194" s="41">
        <f t="shared" si="6"/>
        <v>47</v>
      </c>
      <c r="L194" s="41">
        <f t="shared" si="6"/>
        <v>66</v>
      </c>
      <c r="M194" s="41">
        <f t="shared" si="6"/>
        <v>62</v>
      </c>
      <c r="N194" s="41">
        <f t="shared" si="6"/>
        <v>85</v>
      </c>
      <c r="O194" s="26" t="e">
        <f>ROUND(O193*100/O192,0)</f>
        <v>#DIV/0!</v>
      </c>
      <c r="P194" s="39"/>
    </row>
    <row r="195" spans="1:16" s="12" customFormat="1" x14ac:dyDescent="0.25">
      <c r="A195" s="186" t="s">
        <v>14</v>
      </c>
      <c r="B195" s="187"/>
      <c r="C195" s="40" t="str">
        <f>IF(C194&gt;=80,"3",IF(C194&gt;=70,"2",IF(C194&gt;=60,"1","-")))</f>
        <v>3</v>
      </c>
      <c r="D195" s="41" t="str">
        <f t="shared" ref="D195:O195" si="7">IF(D194&gt;=80,"3",IF(D194&gt;=70,"2",IF(D194&gt;=60,"1","-")))</f>
        <v>1</v>
      </c>
      <c r="E195" s="41" t="str">
        <f t="shared" si="7"/>
        <v>2</v>
      </c>
      <c r="F195" s="41" t="str">
        <f t="shared" si="7"/>
        <v>2</v>
      </c>
      <c r="G195" s="41" t="str">
        <f t="shared" si="7"/>
        <v>3</v>
      </c>
      <c r="H195" s="41" t="str">
        <f t="shared" si="7"/>
        <v>-</v>
      </c>
      <c r="I195" s="41" t="str">
        <f t="shared" si="7"/>
        <v>2</v>
      </c>
      <c r="J195" s="41" t="str">
        <f t="shared" si="7"/>
        <v>1</v>
      </c>
      <c r="K195" s="41" t="str">
        <f t="shared" si="7"/>
        <v>-</v>
      </c>
      <c r="L195" s="41" t="str">
        <f t="shared" si="7"/>
        <v>1</v>
      </c>
      <c r="M195" s="41" t="str">
        <f t="shared" si="7"/>
        <v>1</v>
      </c>
      <c r="N195" s="41" t="str">
        <f t="shared" si="7"/>
        <v>3</v>
      </c>
      <c r="O195" s="26" t="e">
        <f t="shared" si="7"/>
        <v>#DIV/0!</v>
      </c>
      <c r="P195" s="39"/>
    </row>
    <row r="196" spans="1:16" s="12" customFormat="1" x14ac:dyDescent="0.25">
      <c r="A196" s="8"/>
      <c r="B196" s="8"/>
      <c r="C196" s="21" t="s">
        <v>2</v>
      </c>
      <c r="D196" s="21" t="s">
        <v>1</v>
      </c>
      <c r="E196" s="21" t="s">
        <v>3</v>
      </c>
      <c r="F196" s="21" t="s">
        <v>1</v>
      </c>
      <c r="G196" s="21" t="s">
        <v>58</v>
      </c>
      <c r="H196" s="21" t="s">
        <v>2</v>
      </c>
      <c r="I196" s="21" t="s">
        <v>0</v>
      </c>
      <c r="J196" s="21" t="s">
        <v>3</v>
      </c>
      <c r="K196" s="21" t="s">
        <v>58</v>
      </c>
      <c r="L196" s="21" t="s">
        <v>2</v>
      </c>
      <c r="M196" s="21" t="s">
        <v>1</v>
      </c>
      <c r="N196" s="21" t="s">
        <v>3</v>
      </c>
      <c r="O196" s="49"/>
      <c r="P196" s="9"/>
    </row>
    <row r="197" spans="1:16" s="12" customFormat="1" ht="18.75" x14ac:dyDescent="0.3">
      <c r="A197" s="8"/>
      <c r="B197" s="8"/>
      <c r="C197" s="9"/>
      <c r="D197" s="9"/>
      <c r="E197" s="10"/>
      <c r="F197" s="188"/>
      <c r="G197" s="189"/>
      <c r="H197" s="180" t="s">
        <v>15</v>
      </c>
      <c r="I197" s="181"/>
      <c r="J197" s="13" t="s">
        <v>18</v>
      </c>
      <c r="K197" s="13"/>
      <c r="L197" s="14"/>
      <c r="M197" s="14"/>
      <c r="N197" s="15"/>
      <c r="O197" s="49"/>
      <c r="P197" s="9"/>
    </row>
    <row r="198" spans="1:16" s="12" customFormat="1" ht="20.25" x14ac:dyDescent="0.3">
      <c r="A198" s="8"/>
      <c r="B198" s="8"/>
      <c r="C198" s="16"/>
      <c r="D198" s="17"/>
      <c r="E198" s="11"/>
      <c r="F198" s="192" t="s">
        <v>16</v>
      </c>
      <c r="G198" s="193"/>
      <c r="H198" s="18" t="s">
        <v>35</v>
      </c>
      <c r="I198" s="18" t="s">
        <v>14</v>
      </c>
      <c r="J198" s="18" t="s">
        <v>35</v>
      </c>
      <c r="K198" s="18" t="s">
        <v>14</v>
      </c>
      <c r="L198" s="19"/>
      <c r="M198" s="19"/>
      <c r="N198" s="16"/>
      <c r="O198" s="49"/>
      <c r="P198" s="9"/>
    </row>
    <row r="199" spans="1:16" s="12" customFormat="1" ht="20.25" x14ac:dyDescent="0.3">
      <c r="A199" s="8"/>
      <c r="B199" s="8"/>
      <c r="C199" s="16"/>
      <c r="D199" s="16"/>
      <c r="E199" s="11"/>
      <c r="F199" s="192" t="s">
        <v>31</v>
      </c>
      <c r="G199" s="193"/>
      <c r="H199" s="132">
        <f>AVERAGE(I194)</f>
        <v>74</v>
      </c>
      <c r="I199" s="133" t="str">
        <f>IF(H199&gt;=80,"3",IF(H199&gt;=70,"2",IF(H199&gt;=60,"1",IF(H199&lt;=59,"-"))))</f>
        <v>2</v>
      </c>
      <c r="J199" s="133" t="e">
        <f>(H199*0.3)+($O$194*0.7)</f>
        <v>#DIV/0!</v>
      </c>
      <c r="K199" s="133" t="e">
        <f t="shared" ref="K199:K203" si="8">IF(J199&gt;=80,"3",IF(J199&gt;=70,"2",IF(J199&gt;=60,"1",IF(J199&lt;59,"-"))))</f>
        <v>#DIV/0!</v>
      </c>
      <c r="L199" s="20"/>
      <c r="M199" s="20"/>
      <c r="N199" s="16"/>
      <c r="O199" s="49"/>
      <c r="P199" s="9"/>
    </row>
    <row r="200" spans="1:16" s="12" customFormat="1" ht="20.25" x14ac:dyDescent="0.3">
      <c r="A200" s="8"/>
      <c r="B200" s="8"/>
      <c r="C200" s="9"/>
      <c r="D200" s="9"/>
      <c r="E200" s="10"/>
      <c r="F200" s="192" t="s">
        <v>32</v>
      </c>
      <c r="G200" s="193"/>
      <c r="H200" s="132">
        <f>AVERAGE(D194,F194,M194)</f>
        <v>67.666666666666671</v>
      </c>
      <c r="I200" s="133" t="str">
        <f>IF(H200&gt;=80,"3",IF(H200&gt;=70,"2",IF(H200&gt;=60,"1",IF(H200&lt;=59,"-"))))</f>
        <v>1</v>
      </c>
      <c r="J200" s="133" t="e">
        <f t="shared" ref="J200:J203" si="9">(H200*0.3)+($O$194*0.7)</f>
        <v>#DIV/0!</v>
      </c>
      <c r="K200" s="133" t="e">
        <f t="shared" si="8"/>
        <v>#DIV/0!</v>
      </c>
      <c r="L200" s="20"/>
      <c r="M200" s="20"/>
      <c r="N200" s="16"/>
      <c r="O200" s="49"/>
      <c r="P200" s="9"/>
    </row>
    <row r="201" spans="1:16" s="12" customFormat="1" ht="20.25" x14ac:dyDescent="0.3">
      <c r="A201" s="8"/>
      <c r="B201" s="8"/>
      <c r="C201" s="9"/>
      <c r="D201" s="9"/>
      <c r="E201" s="10"/>
      <c r="F201" s="192" t="s">
        <v>33</v>
      </c>
      <c r="G201" s="193"/>
      <c r="H201" s="132">
        <f>AVERAGE(C194,H194,L194)</f>
        <v>69</v>
      </c>
      <c r="I201" s="133" t="str">
        <f t="shared" ref="I201:I203" si="10">IF(H201&gt;=80,"3",IF(H201&gt;=70,"2",IF(H201&gt;=60,"1",IF(H201&lt;=59,"-"))))</f>
        <v>1</v>
      </c>
      <c r="J201" s="133" t="e">
        <f t="shared" si="9"/>
        <v>#DIV/0!</v>
      </c>
      <c r="K201" s="133" t="e">
        <f t="shared" si="8"/>
        <v>#DIV/0!</v>
      </c>
      <c r="L201" s="20"/>
      <c r="M201" s="20"/>
      <c r="N201" s="16"/>
      <c r="O201" s="49"/>
      <c r="P201" s="9"/>
    </row>
    <row r="202" spans="1:16" s="12" customFormat="1" ht="20.25" x14ac:dyDescent="0.3">
      <c r="A202" s="8"/>
      <c r="B202" s="8"/>
      <c r="C202" s="9"/>
      <c r="D202" s="9"/>
      <c r="E202" s="10"/>
      <c r="F202" s="192" t="s">
        <v>34</v>
      </c>
      <c r="G202" s="193"/>
      <c r="H202" s="132">
        <f>AVERAGE(E194,J194,N194)</f>
        <v>76.666666666666671</v>
      </c>
      <c r="I202" s="133" t="str">
        <f t="shared" si="10"/>
        <v>2</v>
      </c>
      <c r="J202" s="133" t="e">
        <f t="shared" si="9"/>
        <v>#DIV/0!</v>
      </c>
      <c r="K202" s="133" t="e">
        <f t="shared" si="8"/>
        <v>#DIV/0!</v>
      </c>
      <c r="L202" s="20"/>
      <c r="M202" s="20"/>
      <c r="N202" s="16"/>
      <c r="O202" s="49"/>
      <c r="P202" s="9"/>
    </row>
    <row r="203" spans="1:16" s="12" customFormat="1" ht="20.25" x14ac:dyDescent="0.3">
      <c r="A203" s="8"/>
      <c r="B203" s="8"/>
      <c r="C203" s="9"/>
      <c r="D203" s="9"/>
      <c r="E203" s="9"/>
      <c r="F203" s="192" t="s">
        <v>59</v>
      </c>
      <c r="G203" s="193"/>
      <c r="H203" s="132">
        <f>AVERAGE(G194,K194)</f>
        <v>65.5</v>
      </c>
      <c r="I203" s="133" t="str">
        <f t="shared" si="10"/>
        <v>1</v>
      </c>
      <c r="J203" s="133" t="e">
        <f t="shared" si="9"/>
        <v>#DIV/0!</v>
      </c>
      <c r="K203" s="133" t="e">
        <f t="shared" si="8"/>
        <v>#DIV/0!</v>
      </c>
      <c r="L203" s="9"/>
      <c r="M203" s="9"/>
      <c r="N203" s="9"/>
      <c r="O203" s="49"/>
      <c r="P203" s="9"/>
    </row>
  </sheetData>
  <mergeCells count="28">
    <mergeCell ref="F203:G203"/>
    <mergeCell ref="F198:G198"/>
    <mergeCell ref="F199:G199"/>
    <mergeCell ref="F200:G200"/>
    <mergeCell ref="F201:G201"/>
    <mergeCell ref="F202:G202"/>
    <mergeCell ref="H197:I197"/>
    <mergeCell ref="A11:B11"/>
    <mergeCell ref="A12:B12"/>
    <mergeCell ref="A13:B13"/>
    <mergeCell ref="A193:B193"/>
    <mergeCell ref="A194:B194"/>
    <mergeCell ref="A195:B195"/>
    <mergeCell ref="F197:G197"/>
    <mergeCell ref="A192:B192"/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H6:L6"/>
    <mergeCell ref="M6:P6"/>
    <mergeCell ref="B6:G6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42578125" style="3" bestFit="1" customWidth="1"/>
    <col min="5" max="5" width="10.42578125" style="3" customWidth="1"/>
    <col min="6" max="6" width="10.85546875" style="3" customWidth="1"/>
    <col min="7" max="13" width="10.7109375" style="3" bestFit="1" customWidth="1"/>
    <col min="14" max="16384" width="9.140625" style="3"/>
  </cols>
  <sheetData>
    <row r="1" spans="1:13" ht="28.5" customHeight="1" x14ac:dyDescent="0.3">
      <c r="A1" s="95" t="str">
        <f>'4.3.2'!D8</f>
        <v>Sub: SERVICES MARKETING AND CUSTOMER RELATIONSHIP MANAGEMENT      Sub Code:4.3.2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'4.3.2'!H68</f>
        <v>78</v>
      </c>
      <c r="E5" s="28" t="str">
        <f>'4.3.2'!I68</f>
        <v>2</v>
      </c>
      <c r="F5" s="28" t="e">
        <f>'4.3.2'!J68</f>
        <v>#DIV/0!</v>
      </c>
      <c r="G5" s="28" t="e">
        <f>'4.3.2'!K68</f>
        <v>#DIV/0!</v>
      </c>
    </row>
    <row r="6" spans="1:13" x14ac:dyDescent="0.25">
      <c r="C6" s="85" t="s">
        <v>1</v>
      </c>
      <c r="D6" s="28">
        <f>'4.3.2'!H69</f>
        <v>75.25</v>
      </c>
      <c r="E6" s="28" t="str">
        <f>'4.3.2'!I69</f>
        <v>2</v>
      </c>
      <c r="F6" s="28" t="e">
        <f>'4.3.2'!J69</f>
        <v>#DIV/0!</v>
      </c>
      <c r="G6" s="28" t="e">
        <f>'4.3.2'!K69</f>
        <v>#DIV/0!</v>
      </c>
    </row>
    <row r="7" spans="1:13" x14ac:dyDescent="0.25">
      <c r="C7" s="85" t="s">
        <v>2</v>
      </c>
      <c r="D7" s="28">
        <f>'4.3.2'!H70</f>
        <v>68</v>
      </c>
      <c r="E7" s="28" t="str">
        <f>'4.3.2'!I70</f>
        <v>1</v>
      </c>
      <c r="F7" s="28" t="e">
        <f>'4.3.2'!J70</f>
        <v>#DIV/0!</v>
      </c>
      <c r="G7" s="28" t="e">
        <f>'4.3.2'!K70</f>
        <v>#DIV/0!</v>
      </c>
    </row>
    <row r="8" spans="1:13" x14ac:dyDescent="0.25">
      <c r="C8" s="85" t="s">
        <v>3</v>
      </c>
      <c r="D8" s="28">
        <f>'4.3.2'!H71</f>
        <v>100</v>
      </c>
      <c r="E8" s="28" t="str">
        <f>'4.3.2'!I71</f>
        <v>3</v>
      </c>
      <c r="F8" s="28" t="e">
        <f>'4.3.2'!J71</f>
        <v>#DIV/0!</v>
      </c>
      <c r="G8" s="28" t="e">
        <f>'4.3.2'!K71</f>
        <v>#DIV/0!</v>
      </c>
    </row>
    <row r="9" spans="1:13" x14ac:dyDescent="0.25">
      <c r="C9" s="85" t="s">
        <v>58</v>
      </c>
      <c r="D9" s="28">
        <f>'4.3.2'!H72</f>
        <v>70.5</v>
      </c>
      <c r="E9" s="28" t="str">
        <f>'4.3.2'!I72</f>
        <v>2</v>
      </c>
      <c r="F9" s="28" t="e">
        <f>'4.3.2'!J72</f>
        <v>#DIV/0!</v>
      </c>
      <c r="G9" s="28" t="e">
        <f>'4.3.2'!K72</f>
        <v>#DIV/0!</v>
      </c>
    </row>
    <row r="13" spans="1:13" x14ac:dyDescent="0.25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x14ac:dyDescent="0.25">
      <c r="B14" s="74" t="s">
        <v>8</v>
      </c>
      <c r="C14" s="21">
        <v>1</v>
      </c>
      <c r="D14" s="21">
        <v>2</v>
      </c>
      <c r="E14" s="21">
        <v>1</v>
      </c>
      <c r="F14" s="21">
        <v>2</v>
      </c>
      <c r="G14" s="21">
        <v>1</v>
      </c>
      <c r="H14" s="27">
        <v>1</v>
      </c>
      <c r="I14" s="27">
        <v>3</v>
      </c>
      <c r="J14" s="27">
        <v>3</v>
      </c>
      <c r="K14" s="27">
        <v>3</v>
      </c>
      <c r="L14" s="27">
        <v>3</v>
      </c>
      <c r="M14" s="27">
        <v>3</v>
      </c>
    </row>
    <row r="15" spans="1:13" x14ac:dyDescent="0.25">
      <c r="B15" s="74" t="s">
        <v>9</v>
      </c>
      <c r="C15" s="21">
        <v>2</v>
      </c>
      <c r="D15" s="21">
        <v>1</v>
      </c>
      <c r="E15" s="21">
        <v>2</v>
      </c>
      <c r="F15" s="21">
        <v>2</v>
      </c>
      <c r="G15" s="21">
        <v>2</v>
      </c>
      <c r="H15" s="27">
        <v>2</v>
      </c>
      <c r="I15" s="27">
        <v>1</v>
      </c>
      <c r="J15" s="27">
        <v>2</v>
      </c>
      <c r="K15" s="27">
        <v>1</v>
      </c>
      <c r="L15" s="27">
        <v>3</v>
      </c>
      <c r="M15" s="27">
        <v>1</v>
      </c>
    </row>
    <row r="16" spans="1:13" x14ac:dyDescent="0.25">
      <c r="B16" s="74" t="s">
        <v>10</v>
      </c>
      <c r="C16" s="21">
        <v>2</v>
      </c>
      <c r="D16" s="21">
        <v>1</v>
      </c>
      <c r="E16" s="21">
        <v>2</v>
      </c>
      <c r="F16" s="21">
        <v>2</v>
      </c>
      <c r="G16" s="21">
        <v>2</v>
      </c>
      <c r="H16" s="27">
        <v>2</v>
      </c>
      <c r="I16" s="27">
        <v>1</v>
      </c>
      <c r="J16" s="27">
        <v>3</v>
      </c>
      <c r="K16" s="27">
        <v>1</v>
      </c>
      <c r="L16" s="27">
        <v>1</v>
      </c>
      <c r="M16" s="27">
        <v>1</v>
      </c>
    </row>
    <row r="17" spans="1:13" x14ac:dyDescent="0.25">
      <c r="B17" s="74" t="s">
        <v>11</v>
      </c>
      <c r="C17" s="21">
        <v>1</v>
      </c>
      <c r="D17" s="21">
        <v>2</v>
      </c>
      <c r="E17" s="21">
        <v>2</v>
      </c>
      <c r="F17" s="21">
        <v>2</v>
      </c>
      <c r="G17" s="21">
        <v>1</v>
      </c>
      <c r="H17" s="27">
        <v>1</v>
      </c>
      <c r="I17" s="27">
        <v>1</v>
      </c>
      <c r="J17" s="27">
        <v>1</v>
      </c>
      <c r="K17" s="27">
        <v>2</v>
      </c>
      <c r="L17" s="27">
        <v>2</v>
      </c>
      <c r="M17" s="27">
        <v>2</v>
      </c>
    </row>
    <row r="18" spans="1:13" x14ac:dyDescent="0.25">
      <c r="B18" s="74" t="s">
        <v>57</v>
      </c>
      <c r="C18" s="21">
        <v>1</v>
      </c>
      <c r="D18" s="21">
        <v>2</v>
      </c>
      <c r="E18" s="21">
        <v>2</v>
      </c>
      <c r="F18" s="21">
        <v>2</v>
      </c>
      <c r="G18" s="21">
        <v>1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46" t="s">
        <v>8</v>
      </c>
      <c r="B24" s="23" t="e">
        <f>F5</f>
        <v>#DIV/0!</v>
      </c>
      <c r="C24" s="134" t="e">
        <f>C14*$B$24/3</f>
        <v>#DIV/0!</v>
      </c>
      <c r="D24" s="134" t="e">
        <f>D14*$B$24/3</f>
        <v>#DIV/0!</v>
      </c>
      <c r="E24" s="134" t="e">
        <f t="shared" ref="E24:M24" si="0">E14*$B$24/3</f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46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46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46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46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46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="90" zoomScaleNormal="90" workbookViewId="0">
      <selection activeCell="L5" sqref="L5:M5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7.285156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463</v>
      </c>
      <c r="M5" s="204"/>
      <c r="N5" s="204" t="s">
        <v>44</v>
      </c>
      <c r="O5" s="204"/>
      <c r="P5" s="95" t="s">
        <v>461</v>
      </c>
    </row>
    <row r="6" spans="1:16" ht="37.5" x14ac:dyDescent="0.3">
      <c r="A6" s="130" t="s">
        <v>55</v>
      </c>
      <c r="B6" s="95"/>
      <c r="C6" s="295" t="s">
        <v>462</v>
      </c>
      <c r="D6" s="296"/>
      <c r="E6" s="296"/>
      <c r="F6" s="296"/>
      <c r="G6" s="296"/>
      <c r="H6" s="204" t="s">
        <v>45</v>
      </c>
      <c r="I6" s="204"/>
      <c r="J6" s="204"/>
      <c r="K6" s="204"/>
      <c r="L6" s="204"/>
      <c r="M6" s="295" t="s">
        <v>460</v>
      </c>
      <c r="N6" s="297"/>
      <c r="O6" s="297"/>
      <c r="P6" s="29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159" t="s">
        <v>459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0</v>
      </c>
      <c r="D12" s="21" t="s">
        <v>0</v>
      </c>
      <c r="E12" s="21" t="s">
        <v>1</v>
      </c>
      <c r="F12" s="21" t="s">
        <v>2</v>
      </c>
      <c r="G12" s="21" t="s">
        <v>2</v>
      </c>
      <c r="H12" s="21" t="s">
        <v>2</v>
      </c>
      <c r="I12" s="21" t="s">
        <v>2</v>
      </c>
      <c r="J12" s="21" t="s">
        <v>0</v>
      </c>
      <c r="K12" s="21" t="s">
        <v>0</v>
      </c>
      <c r="L12" s="21" t="s">
        <v>1</v>
      </c>
      <c r="M12" s="21" t="s">
        <v>58</v>
      </c>
      <c r="N12" s="21" t="s">
        <v>3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ht="15.75" thickBot="1" x14ac:dyDescent="0.3">
      <c r="A15" s="282" t="s">
        <v>77</v>
      </c>
      <c r="B15" s="284" t="s">
        <v>78</v>
      </c>
      <c r="C15" s="22">
        <v>4</v>
      </c>
      <c r="D15" s="22"/>
      <c r="E15" s="75">
        <v>4</v>
      </c>
      <c r="F15" s="22"/>
      <c r="G15" s="22">
        <v>4</v>
      </c>
      <c r="H15" s="22">
        <v>4</v>
      </c>
      <c r="I15" s="22">
        <v>5</v>
      </c>
      <c r="J15" s="22"/>
      <c r="K15" s="22">
        <v>6</v>
      </c>
      <c r="L15" s="22"/>
      <c r="M15" s="22">
        <v>7</v>
      </c>
      <c r="N15" s="22">
        <v>11</v>
      </c>
      <c r="O15" s="76"/>
      <c r="P15" s="25">
        <f>SUM(C15:N15)</f>
        <v>45</v>
      </c>
    </row>
    <row r="16" spans="1:16" s="12" customFormat="1" ht="15.75" thickBot="1" x14ac:dyDescent="0.3">
      <c r="A16" s="282" t="s">
        <v>87</v>
      </c>
      <c r="B16" s="284" t="s">
        <v>435</v>
      </c>
      <c r="C16" s="22">
        <v>4</v>
      </c>
      <c r="D16" s="22">
        <v>4</v>
      </c>
      <c r="E16" s="75">
        <v>5</v>
      </c>
      <c r="F16" s="22"/>
      <c r="G16" s="22">
        <v>5</v>
      </c>
      <c r="H16" s="22"/>
      <c r="I16" s="22">
        <v>4</v>
      </c>
      <c r="J16" s="22">
        <v>7</v>
      </c>
      <c r="K16" s="22">
        <v>8</v>
      </c>
      <c r="L16" s="22">
        <v>8</v>
      </c>
      <c r="M16" s="22"/>
      <c r="N16" s="22">
        <v>13</v>
      </c>
      <c r="O16" s="76"/>
      <c r="P16" s="25">
        <f t="shared" ref="P16:P79" si="1">SUM(C16:N16)</f>
        <v>58</v>
      </c>
    </row>
    <row r="17" spans="1:16" s="12" customFormat="1" ht="15.75" thickBot="1" x14ac:dyDescent="0.3">
      <c r="A17" s="282" t="s">
        <v>93</v>
      </c>
      <c r="B17" s="284" t="s">
        <v>94</v>
      </c>
      <c r="C17" s="22">
        <v>4</v>
      </c>
      <c r="D17" s="22">
        <v>4</v>
      </c>
      <c r="E17" s="75">
        <v>5</v>
      </c>
      <c r="F17" s="22"/>
      <c r="G17" s="22">
        <v>3</v>
      </c>
      <c r="H17" s="22"/>
      <c r="I17" s="22">
        <v>4</v>
      </c>
      <c r="J17" s="22"/>
      <c r="K17" s="22"/>
      <c r="L17" s="22">
        <v>9</v>
      </c>
      <c r="M17" s="22">
        <v>10</v>
      </c>
      <c r="N17" s="22">
        <v>13</v>
      </c>
      <c r="O17" s="76"/>
      <c r="P17" s="25">
        <f t="shared" si="1"/>
        <v>52</v>
      </c>
    </row>
    <row r="18" spans="1:16" s="12" customFormat="1" ht="15.75" thickBot="1" x14ac:dyDescent="0.3">
      <c r="A18" s="282" t="s">
        <v>99</v>
      </c>
      <c r="B18" s="284" t="s">
        <v>100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76"/>
      <c r="P18" s="25">
        <f t="shared" si="1"/>
        <v>0</v>
      </c>
    </row>
    <row r="19" spans="1:16" s="12" customFormat="1" ht="15.75" thickBot="1" x14ac:dyDescent="0.3">
      <c r="A19" s="282" t="s">
        <v>109</v>
      </c>
      <c r="B19" s="284" t="s">
        <v>110</v>
      </c>
      <c r="C19" s="22">
        <v>4</v>
      </c>
      <c r="D19" s="22">
        <v>5</v>
      </c>
      <c r="E19" s="75">
        <v>5</v>
      </c>
      <c r="F19" s="22"/>
      <c r="G19" s="22">
        <v>5</v>
      </c>
      <c r="H19" s="22"/>
      <c r="I19" s="22">
        <v>5</v>
      </c>
      <c r="J19" s="22">
        <v>8</v>
      </c>
      <c r="K19" s="22"/>
      <c r="L19" s="22">
        <v>8</v>
      </c>
      <c r="M19" s="22">
        <v>9</v>
      </c>
      <c r="N19" s="22">
        <v>12</v>
      </c>
      <c r="O19" s="76"/>
      <c r="P19" s="25">
        <f t="shared" si="1"/>
        <v>61</v>
      </c>
    </row>
    <row r="20" spans="1:16" s="12" customFormat="1" ht="15.75" thickBot="1" x14ac:dyDescent="0.3">
      <c r="A20" s="282" t="s">
        <v>115</v>
      </c>
      <c r="B20" s="284" t="s">
        <v>116</v>
      </c>
      <c r="C20" s="22">
        <v>4</v>
      </c>
      <c r="D20" s="22">
        <v>5</v>
      </c>
      <c r="E20" s="75">
        <v>5</v>
      </c>
      <c r="F20" s="22">
        <v>5</v>
      </c>
      <c r="G20" s="22">
        <v>5</v>
      </c>
      <c r="H20" s="22"/>
      <c r="I20" s="22"/>
      <c r="J20" s="22"/>
      <c r="K20" s="22">
        <v>9</v>
      </c>
      <c r="L20" s="22">
        <v>8</v>
      </c>
      <c r="M20" s="22">
        <v>8</v>
      </c>
      <c r="N20" s="22">
        <v>12</v>
      </c>
      <c r="O20" s="76"/>
      <c r="P20" s="25">
        <f t="shared" si="1"/>
        <v>61</v>
      </c>
    </row>
    <row r="21" spans="1:16" s="12" customFormat="1" ht="15.75" thickBot="1" x14ac:dyDescent="0.3">
      <c r="A21" s="282" t="s">
        <v>127</v>
      </c>
      <c r="B21" s="284" t="s">
        <v>436</v>
      </c>
      <c r="C21" s="22">
        <v>4</v>
      </c>
      <c r="D21" s="22">
        <v>5</v>
      </c>
      <c r="E21" s="75"/>
      <c r="F21" s="22"/>
      <c r="G21" s="22">
        <v>4</v>
      </c>
      <c r="H21" s="22">
        <v>4</v>
      </c>
      <c r="I21" s="22">
        <v>4</v>
      </c>
      <c r="J21" s="22">
        <v>5</v>
      </c>
      <c r="K21" s="22"/>
      <c r="L21" s="22">
        <v>7</v>
      </c>
      <c r="M21" s="22"/>
      <c r="N21" s="22">
        <v>9</v>
      </c>
      <c r="O21" s="76"/>
      <c r="P21" s="25">
        <f t="shared" si="1"/>
        <v>42</v>
      </c>
    </row>
    <row r="22" spans="1:16" s="12" customFormat="1" ht="15.75" thickBot="1" x14ac:dyDescent="0.3">
      <c r="A22" s="282" t="s">
        <v>131</v>
      </c>
      <c r="B22" s="284" t="s">
        <v>437</v>
      </c>
      <c r="C22" s="75">
        <v>4</v>
      </c>
      <c r="D22" s="22">
        <v>5</v>
      </c>
      <c r="E22" s="22">
        <v>4</v>
      </c>
      <c r="F22" s="22"/>
      <c r="G22" s="22">
        <v>4</v>
      </c>
      <c r="H22" s="22">
        <v>3</v>
      </c>
      <c r="I22" s="22"/>
      <c r="J22" s="22">
        <v>6</v>
      </c>
      <c r="K22" s="22"/>
      <c r="L22" s="22"/>
      <c r="M22" s="22">
        <v>8</v>
      </c>
      <c r="N22" s="22">
        <v>13</v>
      </c>
      <c r="O22" s="76"/>
      <c r="P22" s="25">
        <f t="shared" si="1"/>
        <v>47</v>
      </c>
    </row>
    <row r="23" spans="1:16" s="12" customFormat="1" ht="15.75" thickBot="1" x14ac:dyDescent="0.3">
      <c r="A23" s="282" t="s">
        <v>149</v>
      </c>
      <c r="B23" s="284" t="s">
        <v>150</v>
      </c>
      <c r="C23" s="22">
        <v>3</v>
      </c>
      <c r="D23" s="22">
        <v>3</v>
      </c>
      <c r="E23" s="22">
        <v>2</v>
      </c>
      <c r="F23" s="22">
        <v>1</v>
      </c>
      <c r="G23" s="22">
        <v>5</v>
      </c>
      <c r="H23" s="22">
        <v>3</v>
      </c>
      <c r="I23" s="22"/>
      <c r="J23" s="22">
        <v>7</v>
      </c>
      <c r="K23" s="22">
        <v>5</v>
      </c>
      <c r="L23" s="22">
        <v>7</v>
      </c>
      <c r="M23" s="22"/>
      <c r="N23" s="22">
        <v>12</v>
      </c>
      <c r="O23" s="76"/>
      <c r="P23" s="25">
        <f t="shared" si="1"/>
        <v>48</v>
      </c>
    </row>
    <row r="24" spans="1:16" s="12" customFormat="1" ht="15.75" thickBot="1" x14ac:dyDescent="0.3">
      <c r="A24" s="282" t="s">
        <v>163</v>
      </c>
      <c r="B24" s="284" t="s">
        <v>164</v>
      </c>
      <c r="C24" s="22">
        <v>4</v>
      </c>
      <c r="D24" s="22">
        <v>5</v>
      </c>
      <c r="E24" s="75">
        <v>5</v>
      </c>
      <c r="F24" s="22">
        <v>5</v>
      </c>
      <c r="G24" s="22">
        <v>5</v>
      </c>
      <c r="H24" s="22"/>
      <c r="I24" s="22"/>
      <c r="J24" s="22"/>
      <c r="K24" s="22">
        <v>9</v>
      </c>
      <c r="L24" s="22">
        <v>8</v>
      </c>
      <c r="M24" s="22">
        <v>8</v>
      </c>
      <c r="N24" s="22">
        <v>12</v>
      </c>
      <c r="O24" s="76"/>
      <c r="P24" s="25">
        <f t="shared" si="1"/>
        <v>61</v>
      </c>
    </row>
    <row r="25" spans="1:16" s="12" customFormat="1" ht="15.75" thickBot="1" x14ac:dyDescent="0.3">
      <c r="A25" s="282" t="s">
        <v>189</v>
      </c>
      <c r="B25" s="284" t="s">
        <v>190</v>
      </c>
      <c r="C25" s="22">
        <v>4</v>
      </c>
      <c r="D25" s="22">
        <v>5</v>
      </c>
      <c r="E25" s="75"/>
      <c r="F25" s="22"/>
      <c r="G25" s="22">
        <v>4</v>
      </c>
      <c r="H25" s="22">
        <v>4</v>
      </c>
      <c r="I25" s="22">
        <v>4</v>
      </c>
      <c r="J25" s="22">
        <v>5</v>
      </c>
      <c r="K25" s="22"/>
      <c r="L25" s="22">
        <v>7</v>
      </c>
      <c r="M25" s="22"/>
      <c r="N25" s="22">
        <v>9</v>
      </c>
      <c r="O25" s="76"/>
      <c r="P25" s="25">
        <f t="shared" si="1"/>
        <v>42</v>
      </c>
    </row>
    <row r="26" spans="1:16" s="12" customFormat="1" ht="15.75" thickBot="1" x14ac:dyDescent="0.3">
      <c r="A26" s="282" t="s">
        <v>211</v>
      </c>
      <c r="B26" s="284" t="s">
        <v>212</v>
      </c>
      <c r="C26" s="75">
        <v>4</v>
      </c>
      <c r="D26" s="22">
        <v>5</v>
      </c>
      <c r="E26" s="22">
        <v>4</v>
      </c>
      <c r="F26" s="22"/>
      <c r="G26" s="22">
        <v>4</v>
      </c>
      <c r="H26" s="22">
        <v>3</v>
      </c>
      <c r="I26" s="22"/>
      <c r="J26" s="22">
        <v>6</v>
      </c>
      <c r="K26" s="22"/>
      <c r="L26" s="22"/>
      <c r="M26" s="22">
        <v>8</v>
      </c>
      <c r="N26" s="22">
        <v>13</v>
      </c>
      <c r="O26" s="76"/>
      <c r="P26" s="25">
        <f t="shared" si="1"/>
        <v>47</v>
      </c>
    </row>
    <row r="27" spans="1:16" s="12" customFormat="1" ht="15.75" thickBot="1" x14ac:dyDescent="0.3">
      <c r="A27" s="282" t="s">
        <v>215</v>
      </c>
      <c r="B27" s="284" t="s">
        <v>216</v>
      </c>
      <c r="C27" s="75">
        <v>3</v>
      </c>
      <c r="D27" s="22">
        <v>5</v>
      </c>
      <c r="E27" s="22">
        <v>4</v>
      </c>
      <c r="F27" s="22"/>
      <c r="G27" s="22">
        <v>4</v>
      </c>
      <c r="H27" s="22">
        <v>3</v>
      </c>
      <c r="I27" s="22"/>
      <c r="J27" s="22">
        <v>7</v>
      </c>
      <c r="K27" s="22">
        <v>8</v>
      </c>
      <c r="L27" s="22">
        <v>8</v>
      </c>
      <c r="M27" s="22"/>
      <c r="N27" s="22">
        <v>13</v>
      </c>
      <c r="O27" s="76"/>
      <c r="P27" s="25">
        <f t="shared" si="1"/>
        <v>55</v>
      </c>
    </row>
    <row r="28" spans="1:16" s="12" customFormat="1" ht="15.75" thickBot="1" x14ac:dyDescent="0.3">
      <c r="A28" s="282" t="s">
        <v>225</v>
      </c>
      <c r="B28" s="284" t="s">
        <v>226</v>
      </c>
      <c r="C28" s="75">
        <v>1</v>
      </c>
      <c r="D28" s="22"/>
      <c r="E28" s="22">
        <v>3</v>
      </c>
      <c r="F28" s="22">
        <v>4</v>
      </c>
      <c r="G28" s="22">
        <v>4</v>
      </c>
      <c r="H28" s="22"/>
      <c r="I28" s="22"/>
      <c r="J28" s="22">
        <v>8</v>
      </c>
      <c r="K28" s="22"/>
      <c r="L28" s="22">
        <v>8</v>
      </c>
      <c r="M28" s="22">
        <v>9</v>
      </c>
      <c r="N28" s="22">
        <v>12</v>
      </c>
      <c r="O28" s="76"/>
      <c r="P28" s="25">
        <f t="shared" si="1"/>
        <v>49</v>
      </c>
    </row>
    <row r="29" spans="1:16" s="12" customFormat="1" ht="15.75" thickBot="1" x14ac:dyDescent="0.3">
      <c r="A29" s="282" t="s">
        <v>438</v>
      </c>
      <c r="B29" s="284" t="s">
        <v>439</v>
      </c>
      <c r="C29" s="22">
        <v>1</v>
      </c>
      <c r="D29" s="22"/>
      <c r="E29" s="75">
        <v>5</v>
      </c>
      <c r="F29" s="22"/>
      <c r="G29" s="22">
        <v>3</v>
      </c>
      <c r="H29" s="22">
        <v>4</v>
      </c>
      <c r="I29" s="22">
        <v>4</v>
      </c>
      <c r="J29" s="22"/>
      <c r="K29" s="22">
        <v>9</v>
      </c>
      <c r="L29" s="22">
        <v>8</v>
      </c>
      <c r="M29" s="22">
        <v>8</v>
      </c>
      <c r="N29" s="22">
        <v>12</v>
      </c>
      <c r="O29" s="76"/>
      <c r="P29" s="25">
        <f t="shared" si="1"/>
        <v>54</v>
      </c>
    </row>
    <row r="30" spans="1:16" s="12" customFormat="1" ht="15.75" thickBot="1" x14ac:dyDescent="0.3">
      <c r="A30" s="282" t="s">
        <v>243</v>
      </c>
      <c r="B30" s="284" t="s">
        <v>244</v>
      </c>
      <c r="C30" s="22">
        <v>1</v>
      </c>
      <c r="D30" s="22"/>
      <c r="E30" s="75">
        <v>5</v>
      </c>
      <c r="F30" s="22">
        <v>5</v>
      </c>
      <c r="G30" s="22">
        <v>4</v>
      </c>
      <c r="H30" s="22"/>
      <c r="I30" s="22">
        <v>5</v>
      </c>
      <c r="J30" s="22"/>
      <c r="K30" s="22">
        <v>6</v>
      </c>
      <c r="L30" s="22"/>
      <c r="M30" s="22">
        <v>7</v>
      </c>
      <c r="N30" s="22">
        <v>11</v>
      </c>
      <c r="O30" s="76"/>
      <c r="P30" s="25">
        <f t="shared" si="1"/>
        <v>44</v>
      </c>
    </row>
    <row r="31" spans="1:16" s="12" customFormat="1" ht="15.75" thickBot="1" x14ac:dyDescent="0.3">
      <c r="A31" s="282" t="s">
        <v>281</v>
      </c>
      <c r="B31" s="284" t="s">
        <v>282</v>
      </c>
      <c r="C31" s="22">
        <v>4</v>
      </c>
      <c r="D31" s="22">
        <v>4</v>
      </c>
      <c r="E31" s="75">
        <v>5</v>
      </c>
      <c r="F31" s="22">
        <v>3</v>
      </c>
      <c r="G31" s="22"/>
      <c r="H31" s="22"/>
      <c r="I31" s="22">
        <v>5</v>
      </c>
      <c r="J31" s="22">
        <v>7</v>
      </c>
      <c r="K31" s="22">
        <v>8</v>
      </c>
      <c r="L31" s="22">
        <v>8</v>
      </c>
      <c r="M31" s="22"/>
      <c r="N31" s="22">
        <v>13</v>
      </c>
      <c r="O31" s="76"/>
      <c r="P31" s="25">
        <f t="shared" si="1"/>
        <v>57</v>
      </c>
    </row>
    <row r="32" spans="1:16" s="12" customFormat="1" ht="15.75" thickBot="1" x14ac:dyDescent="0.3">
      <c r="A32" s="282" t="s">
        <v>289</v>
      </c>
      <c r="B32" s="284" t="s">
        <v>290</v>
      </c>
      <c r="C32" s="22"/>
      <c r="D32" s="22">
        <v>4</v>
      </c>
      <c r="E32" s="75">
        <v>5</v>
      </c>
      <c r="F32" s="22">
        <v>5</v>
      </c>
      <c r="G32" s="22">
        <v>4</v>
      </c>
      <c r="H32" s="22"/>
      <c r="I32" s="22">
        <v>5</v>
      </c>
      <c r="J32" s="22"/>
      <c r="K32" s="22"/>
      <c r="L32" s="22">
        <v>9</v>
      </c>
      <c r="M32" s="22">
        <v>10</v>
      </c>
      <c r="N32" s="22">
        <v>13</v>
      </c>
      <c r="O32" s="76"/>
      <c r="P32" s="25">
        <f t="shared" si="1"/>
        <v>55</v>
      </c>
    </row>
    <row r="33" spans="1:16" s="12" customFormat="1" ht="15.75" thickBot="1" x14ac:dyDescent="0.3">
      <c r="A33" s="282" t="s">
        <v>295</v>
      </c>
      <c r="B33" s="284" t="s">
        <v>296</v>
      </c>
      <c r="C33" s="75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/>
      <c r="K33" s="22"/>
      <c r="L33" s="22"/>
      <c r="M33" s="22"/>
      <c r="N33" s="22"/>
      <c r="O33" s="76"/>
      <c r="P33" s="25">
        <f t="shared" si="1"/>
        <v>20</v>
      </c>
    </row>
    <row r="34" spans="1:16" s="12" customFormat="1" ht="15.75" thickBot="1" x14ac:dyDescent="0.3">
      <c r="A34" s="282" t="s">
        <v>297</v>
      </c>
      <c r="B34" s="284" t="s">
        <v>298</v>
      </c>
      <c r="C34" s="22">
        <v>4</v>
      </c>
      <c r="D34" s="22">
        <v>4</v>
      </c>
      <c r="E34" s="75">
        <v>5</v>
      </c>
      <c r="F34" s="22"/>
      <c r="G34" s="22">
        <v>5</v>
      </c>
      <c r="H34" s="22"/>
      <c r="I34" s="22">
        <v>4</v>
      </c>
      <c r="J34" s="22">
        <v>7</v>
      </c>
      <c r="K34" s="22">
        <v>8</v>
      </c>
      <c r="L34" s="22">
        <v>8</v>
      </c>
      <c r="M34" s="22"/>
      <c r="N34" s="22">
        <v>13</v>
      </c>
      <c r="O34" s="76"/>
      <c r="P34" s="25">
        <f t="shared" si="1"/>
        <v>58</v>
      </c>
    </row>
    <row r="35" spans="1:16" s="12" customFormat="1" ht="15.75" thickBot="1" x14ac:dyDescent="0.3">
      <c r="A35" s="282" t="s">
        <v>315</v>
      </c>
      <c r="B35" s="284" t="s">
        <v>316</v>
      </c>
      <c r="C35" s="22">
        <v>4</v>
      </c>
      <c r="D35" s="22">
        <v>4</v>
      </c>
      <c r="E35" s="75">
        <v>5</v>
      </c>
      <c r="F35" s="22"/>
      <c r="G35" s="22">
        <v>3</v>
      </c>
      <c r="H35" s="22"/>
      <c r="I35" s="22">
        <v>4</v>
      </c>
      <c r="J35" s="22"/>
      <c r="K35" s="22"/>
      <c r="L35" s="22">
        <v>9</v>
      </c>
      <c r="M35" s="22">
        <v>10</v>
      </c>
      <c r="N35" s="22">
        <v>13</v>
      </c>
      <c r="O35" s="76"/>
      <c r="P35" s="25">
        <f t="shared" si="1"/>
        <v>52</v>
      </c>
    </row>
    <row r="36" spans="1:16" s="12" customFormat="1" ht="15.75" thickBot="1" x14ac:dyDescent="0.3">
      <c r="A36" s="283" t="s">
        <v>317</v>
      </c>
      <c r="B36" s="285" t="s">
        <v>318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76"/>
      <c r="P36" s="25">
        <f t="shared" si="1"/>
        <v>0</v>
      </c>
    </row>
    <row r="37" spans="1:16" s="12" customFormat="1" ht="15.75" thickBot="1" x14ac:dyDescent="0.3">
      <c r="A37" s="282" t="s">
        <v>323</v>
      </c>
      <c r="B37" s="284" t="s">
        <v>324</v>
      </c>
      <c r="C37" s="22">
        <v>4</v>
      </c>
      <c r="D37" s="22">
        <v>5</v>
      </c>
      <c r="E37" s="75">
        <v>5</v>
      </c>
      <c r="F37" s="22"/>
      <c r="G37" s="22">
        <v>5</v>
      </c>
      <c r="H37" s="22"/>
      <c r="I37" s="22">
        <v>5</v>
      </c>
      <c r="J37" s="22">
        <v>8</v>
      </c>
      <c r="K37" s="22"/>
      <c r="L37" s="22">
        <v>8</v>
      </c>
      <c r="M37" s="22">
        <v>9</v>
      </c>
      <c r="N37" s="22">
        <v>12</v>
      </c>
      <c r="O37" s="76"/>
      <c r="P37" s="25">
        <f t="shared" si="1"/>
        <v>61</v>
      </c>
    </row>
    <row r="38" spans="1:16" s="12" customFormat="1" ht="15.75" thickBot="1" x14ac:dyDescent="0.3">
      <c r="A38" s="282" t="s">
        <v>440</v>
      </c>
      <c r="B38" s="284" t="s">
        <v>330</v>
      </c>
      <c r="C38" s="22">
        <v>4</v>
      </c>
      <c r="D38" s="22">
        <v>5</v>
      </c>
      <c r="E38" s="75">
        <v>5</v>
      </c>
      <c r="F38" s="22">
        <v>5</v>
      </c>
      <c r="G38" s="22">
        <v>5</v>
      </c>
      <c r="H38" s="22"/>
      <c r="I38" s="22"/>
      <c r="J38" s="22"/>
      <c r="K38" s="22">
        <v>9</v>
      </c>
      <c r="L38" s="22">
        <v>8</v>
      </c>
      <c r="M38" s="22">
        <v>8</v>
      </c>
      <c r="N38" s="22">
        <v>12</v>
      </c>
      <c r="O38" s="76"/>
      <c r="P38" s="25">
        <f t="shared" si="1"/>
        <v>61</v>
      </c>
    </row>
    <row r="39" spans="1:16" s="12" customFormat="1" ht="15.75" thickBot="1" x14ac:dyDescent="0.3">
      <c r="A39" s="282" t="s">
        <v>331</v>
      </c>
      <c r="B39" s="284" t="s">
        <v>332</v>
      </c>
      <c r="C39" s="22">
        <v>4</v>
      </c>
      <c r="D39" s="22">
        <v>5</v>
      </c>
      <c r="E39" s="75"/>
      <c r="F39" s="22"/>
      <c r="G39" s="22">
        <v>4</v>
      </c>
      <c r="H39" s="22">
        <v>4</v>
      </c>
      <c r="I39" s="22">
        <v>4</v>
      </c>
      <c r="J39" s="22">
        <v>5</v>
      </c>
      <c r="K39" s="22"/>
      <c r="L39" s="22">
        <v>7</v>
      </c>
      <c r="M39" s="22"/>
      <c r="N39" s="22">
        <v>9</v>
      </c>
      <c r="O39" s="76"/>
      <c r="P39" s="25">
        <f t="shared" si="1"/>
        <v>42</v>
      </c>
    </row>
    <row r="40" spans="1:16" s="12" customFormat="1" ht="15.75" thickBot="1" x14ac:dyDescent="0.3">
      <c r="A40" s="282" t="s">
        <v>333</v>
      </c>
      <c r="B40" s="284" t="s">
        <v>441</v>
      </c>
      <c r="C40" s="22"/>
      <c r="D40" s="22">
        <v>4</v>
      </c>
      <c r="E40" s="75">
        <v>5</v>
      </c>
      <c r="F40" s="22">
        <v>5</v>
      </c>
      <c r="G40" s="22">
        <v>4</v>
      </c>
      <c r="H40" s="22"/>
      <c r="I40" s="22">
        <v>5</v>
      </c>
      <c r="J40" s="22"/>
      <c r="K40" s="22"/>
      <c r="L40" s="22">
        <v>9</v>
      </c>
      <c r="M40" s="22">
        <v>10</v>
      </c>
      <c r="N40" s="22">
        <v>13</v>
      </c>
      <c r="O40" s="76"/>
      <c r="P40" s="25">
        <f t="shared" si="1"/>
        <v>55</v>
      </c>
    </row>
    <row r="41" spans="1:16" s="12" customFormat="1" ht="15.75" thickBot="1" x14ac:dyDescent="0.3">
      <c r="A41" s="282" t="s">
        <v>341</v>
      </c>
      <c r="B41" s="284" t="s">
        <v>342</v>
      </c>
      <c r="C41" s="75">
        <v>4</v>
      </c>
      <c r="D41" s="22">
        <v>5</v>
      </c>
      <c r="E41" s="22">
        <v>4</v>
      </c>
      <c r="F41" s="22"/>
      <c r="G41" s="22">
        <v>4</v>
      </c>
      <c r="H41" s="22">
        <v>3</v>
      </c>
      <c r="I41" s="22"/>
      <c r="J41" s="22"/>
      <c r="K41" s="22"/>
      <c r="L41" s="22"/>
      <c r="M41" s="22"/>
      <c r="N41" s="22"/>
      <c r="O41" s="76"/>
      <c r="P41" s="25">
        <f t="shared" si="1"/>
        <v>20</v>
      </c>
    </row>
    <row r="42" spans="1:16" s="12" customFormat="1" ht="15.75" thickBot="1" x14ac:dyDescent="0.3">
      <c r="A42" s="282" t="s">
        <v>442</v>
      </c>
      <c r="B42" s="284" t="s">
        <v>348</v>
      </c>
      <c r="C42" s="22">
        <v>4</v>
      </c>
      <c r="D42" s="22"/>
      <c r="E42" s="75">
        <v>4</v>
      </c>
      <c r="F42" s="22"/>
      <c r="G42" s="22">
        <v>4</v>
      </c>
      <c r="H42" s="22">
        <v>4</v>
      </c>
      <c r="I42" s="22">
        <v>5</v>
      </c>
      <c r="J42" s="22"/>
      <c r="K42" s="22">
        <v>6</v>
      </c>
      <c r="L42" s="22"/>
      <c r="M42" s="22">
        <v>7</v>
      </c>
      <c r="N42" s="22">
        <v>11</v>
      </c>
      <c r="O42" s="76"/>
      <c r="P42" s="25">
        <f t="shared" si="1"/>
        <v>45</v>
      </c>
    </row>
    <row r="43" spans="1:16" s="12" customFormat="1" ht="15.75" thickBot="1" x14ac:dyDescent="0.3">
      <c r="A43" s="282" t="s">
        <v>359</v>
      </c>
      <c r="B43" s="284" t="s">
        <v>443</v>
      </c>
      <c r="C43" s="22">
        <v>4</v>
      </c>
      <c r="D43" s="22">
        <v>4</v>
      </c>
      <c r="E43" s="75">
        <v>5</v>
      </c>
      <c r="F43" s="22"/>
      <c r="G43" s="22">
        <v>5</v>
      </c>
      <c r="H43" s="22"/>
      <c r="I43" s="22">
        <v>4</v>
      </c>
      <c r="J43" s="22">
        <v>7</v>
      </c>
      <c r="K43" s="22">
        <v>8</v>
      </c>
      <c r="L43" s="22">
        <v>8</v>
      </c>
      <c r="M43" s="22"/>
      <c r="N43" s="22">
        <v>13</v>
      </c>
      <c r="O43" s="76"/>
      <c r="P43" s="25">
        <f t="shared" si="1"/>
        <v>58</v>
      </c>
    </row>
    <row r="44" spans="1:16" s="12" customFormat="1" ht="15.75" thickBot="1" x14ac:dyDescent="0.3">
      <c r="A44" s="282" t="s">
        <v>363</v>
      </c>
      <c r="B44" s="284" t="s">
        <v>364</v>
      </c>
      <c r="C44" s="22">
        <v>4</v>
      </c>
      <c r="D44" s="22">
        <v>4</v>
      </c>
      <c r="E44" s="75">
        <v>5</v>
      </c>
      <c r="F44" s="22"/>
      <c r="G44" s="22">
        <v>3</v>
      </c>
      <c r="H44" s="22"/>
      <c r="I44" s="22">
        <v>4</v>
      </c>
      <c r="J44" s="22"/>
      <c r="K44" s="22"/>
      <c r="L44" s="22">
        <v>9</v>
      </c>
      <c r="M44" s="22">
        <v>10</v>
      </c>
      <c r="N44" s="22">
        <v>13</v>
      </c>
      <c r="O44" s="76"/>
      <c r="P44" s="25">
        <f t="shared" si="1"/>
        <v>52</v>
      </c>
    </row>
    <row r="45" spans="1:16" s="12" customFormat="1" ht="15.75" thickBot="1" x14ac:dyDescent="0.3">
      <c r="A45" s="282" t="s">
        <v>367</v>
      </c>
      <c r="B45" s="284" t="s">
        <v>368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6"/>
      <c r="P45" s="25">
        <f t="shared" si="1"/>
        <v>0</v>
      </c>
    </row>
    <row r="46" spans="1:16" s="12" customFormat="1" ht="15.75" thickBot="1" x14ac:dyDescent="0.3">
      <c r="A46" s="282" t="s">
        <v>419</v>
      </c>
      <c r="B46" s="284" t="s">
        <v>420</v>
      </c>
      <c r="C46" s="22">
        <v>4</v>
      </c>
      <c r="D46" s="22">
        <v>5</v>
      </c>
      <c r="E46" s="75">
        <v>5</v>
      </c>
      <c r="F46" s="22"/>
      <c r="G46" s="22">
        <v>5</v>
      </c>
      <c r="H46" s="22"/>
      <c r="I46" s="22">
        <v>5</v>
      </c>
      <c r="J46" s="22">
        <v>8</v>
      </c>
      <c r="K46" s="22"/>
      <c r="L46" s="22">
        <v>8</v>
      </c>
      <c r="M46" s="22">
        <v>9</v>
      </c>
      <c r="N46" s="22">
        <v>12</v>
      </c>
      <c r="O46" s="76"/>
      <c r="P46" s="25">
        <f t="shared" si="1"/>
        <v>61</v>
      </c>
    </row>
    <row r="47" spans="1:16" s="12" customFormat="1" ht="15.75" thickBot="1" x14ac:dyDescent="0.3">
      <c r="A47" s="282" t="s">
        <v>421</v>
      </c>
      <c r="B47" s="284" t="s">
        <v>444</v>
      </c>
      <c r="C47" s="22">
        <v>4</v>
      </c>
      <c r="D47" s="22">
        <v>5</v>
      </c>
      <c r="E47" s="75">
        <v>5</v>
      </c>
      <c r="F47" s="22">
        <v>5</v>
      </c>
      <c r="G47" s="22">
        <v>5</v>
      </c>
      <c r="H47" s="22"/>
      <c r="I47" s="22"/>
      <c r="J47" s="22"/>
      <c r="K47" s="22">
        <v>9</v>
      </c>
      <c r="L47" s="22">
        <v>8</v>
      </c>
      <c r="M47" s="22">
        <v>8</v>
      </c>
      <c r="N47" s="22">
        <v>12</v>
      </c>
      <c r="O47" s="76"/>
      <c r="P47" s="25">
        <f t="shared" si="1"/>
        <v>61</v>
      </c>
    </row>
    <row r="48" spans="1:16" s="12" customFormat="1" ht="15.75" thickBot="1" x14ac:dyDescent="0.3">
      <c r="A48" s="282" t="s">
        <v>79</v>
      </c>
      <c r="B48" s="284" t="s">
        <v>80</v>
      </c>
      <c r="C48" s="22">
        <v>4</v>
      </c>
      <c r="D48" s="22">
        <v>5</v>
      </c>
      <c r="E48" s="75"/>
      <c r="F48" s="22"/>
      <c r="G48" s="22">
        <v>4</v>
      </c>
      <c r="H48" s="22">
        <v>4</v>
      </c>
      <c r="I48" s="22">
        <v>4</v>
      </c>
      <c r="J48" s="22">
        <v>5</v>
      </c>
      <c r="K48" s="22"/>
      <c r="L48" s="22">
        <v>7</v>
      </c>
      <c r="M48" s="22"/>
      <c r="N48" s="22">
        <v>9</v>
      </c>
      <c r="O48" s="76"/>
      <c r="P48" s="25">
        <f t="shared" si="1"/>
        <v>42</v>
      </c>
    </row>
    <row r="49" spans="1:16" s="12" customFormat="1" ht="15.75" thickBot="1" x14ac:dyDescent="0.3">
      <c r="A49" s="282" t="s">
        <v>95</v>
      </c>
      <c r="B49" s="284" t="s">
        <v>96</v>
      </c>
      <c r="C49" s="75">
        <v>4</v>
      </c>
      <c r="D49" s="22">
        <v>5</v>
      </c>
      <c r="E49" s="22">
        <v>4</v>
      </c>
      <c r="F49" s="22"/>
      <c r="G49" s="22">
        <v>4</v>
      </c>
      <c r="H49" s="22">
        <v>3</v>
      </c>
      <c r="I49" s="22"/>
      <c r="J49" s="22">
        <v>6</v>
      </c>
      <c r="K49" s="22"/>
      <c r="L49" s="22"/>
      <c r="M49" s="22">
        <v>8</v>
      </c>
      <c r="N49" s="22">
        <v>13</v>
      </c>
      <c r="O49" s="76"/>
      <c r="P49" s="25">
        <f t="shared" si="1"/>
        <v>47</v>
      </c>
    </row>
    <row r="50" spans="1:16" s="12" customFormat="1" ht="15.75" thickBot="1" x14ac:dyDescent="0.3">
      <c r="A50" s="282" t="s">
        <v>147</v>
      </c>
      <c r="B50" s="284" t="s">
        <v>148</v>
      </c>
      <c r="C50" s="22">
        <v>3</v>
      </c>
      <c r="D50" s="22">
        <v>3</v>
      </c>
      <c r="E50" s="22">
        <v>2</v>
      </c>
      <c r="F50" s="22">
        <v>1</v>
      </c>
      <c r="G50" s="22">
        <v>5</v>
      </c>
      <c r="H50" s="22">
        <v>3</v>
      </c>
      <c r="I50" s="22"/>
      <c r="J50" s="22">
        <v>7</v>
      </c>
      <c r="K50" s="22">
        <v>5</v>
      </c>
      <c r="L50" s="22">
        <v>7</v>
      </c>
      <c r="M50" s="22"/>
      <c r="N50" s="22">
        <v>12</v>
      </c>
      <c r="O50" s="76"/>
      <c r="P50" s="25">
        <f t="shared" si="1"/>
        <v>48</v>
      </c>
    </row>
    <row r="51" spans="1:16" s="12" customFormat="1" ht="15.75" thickBot="1" x14ac:dyDescent="0.3">
      <c r="A51" s="282" t="s">
        <v>161</v>
      </c>
      <c r="B51" s="284" t="s">
        <v>162</v>
      </c>
      <c r="C51" s="22">
        <v>5</v>
      </c>
      <c r="D51" s="22">
        <v>5</v>
      </c>
      <c r="E51" s="75">
        <v>5</v>
      </c>
      <c r="F51" s="22"/>
      <c r="G51" s="22">
        <v>4</v>
      </c>
      <c r="H51" s="22"/>
      <c r="I51" s="22">
        <v>5</v>
      </c>
      <c r="J51" s="22"/>
      <c r="K51" s="22">
        <v>6</v>
      </c>
      <c r="L51" s="22"/>
      <c r="M51" s="22">
        <v>7</v>
      </c>
      <c r="N51" s="22">
        <v>11</v>
      </c>
      <c r="O51" s="76"/>
      <c r="P51" s="25">
        <f t="shared" si="1"/>
        <v>48</v>
      </c>
    </row>
    <row r="52" spans="1:16" s="12" customFormat="1" ht="15.75" thickBot="1" x14ac:dyDescent="0.3">
      <c r="A52" s="282" t="s">
        <v>183</v>
      </c>
      <c r="B52" s="284" t="s">
        <v>184</v>
      </c>
      <c r="C52" s="75">
        <v>3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>
        <v>7</v>
      </c>
      <c r="K52" s="22">
        <v>8</v>
      </c>
      <c r="L52" s="22">
        <v>8</v>
      </c>
      <c r="M52" s="22"/>
      <c r="N52" s="22">
        <v>13</v>
      </c>
      <c r="O52" s="76"/>
      <c r="P52" s="25">
        <f t="shared" si="1"/>
        <v>55</v>
      </c>
    </row>
    <row r="53" spans="1:16" s="12" customFormat="1" ht="15.75" thickBot="1" x14ac:dyDescent="0.3">
      <c r="A53" s="282" t="s">
        <v>185</v>
      </c>
      <c r="B53" s="284" t="s">
        <v>445</v>
      </c>
      <c r="C53" s="75">
        <v>1</v>
      </c>
      <c r="D53" s="22"/>
      <c r="E53" s="22">
        <v>3</v>
      </c>
      <c r="F53" s="22">
        <v>4</v>
      </c>
      <c r="G53" s="22">
        <v>4</v>
      </c>
      <c r="H53" s="22"/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6"/>
      <c r="P53" s="25">
        <f t="shared" si="1"/>
        <v>49</v>
      </c>
    </row>
    <row r="54" spans="1:16" s="12" customFormat="1" ht="15.75" thickBot="1" x14ac:dyDescent="0.3">
      <c r="A54" s="282" t="s">
        <v>193</v>
      </c>
      <c r="B54" s="284" t="s">
        <v>194</v>
      </c>
      <c r="C54" s="22">
        <v>1</v>
      </c>
      <c r="D54" s="22"/>
      <c r="E54" s="75">
        <v>5</v>
      </c>
      <c r="F54" s="22"/>
      <c r="G54" s="22">
        <v>3</v>
      </c>
      <c r="H54" s="22">
        <v>4</v>
      </c>
      <c r="I54" s="22">
        <v>4</v>
      </c>
      <c r="J54" s="22"/>
      <c r="K54" s="22">
        <v>9</v>
      </c>
      <c r="L54" s="22">
        <v>8</v>
      </c>
      <c r="M54" s="22">
        <v>8</v>
      </c>
      <c r="N54" s="22">
        <v>12</v>
      </c>
      <c r="O54" s="76"/>
      <c r="P54" s="25">
        <f t="shared" si="1"/>
        <v>54</v>
      </c>
    </row>
    <row r="55" spans="1:16" s="12" customFormat="1" ht="15.75" thickBot="1" x14ac:dyDescent="0.3">
      <c r="A55" s="282" t="s">
        <v>197</v>
      </c>
      <c r="B55" s="284" t="s">
        <v>198</v>
      </c>
      <c r="C55" s="22">
        <v>1</v>
      </c>
      <c r="D55" s="22"/>
      <c r="E55" s="75">
        <v>5</v>
      </c>
      <c r="F55" s="22">
        <v>5</v>
      </c>
      <c r="G55" s="22">
        <v>4</v>
      </c>
      <c r="H55" s="22"/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76"/>
      <c r="P55" s="25">
        <f t="shared" si="1"/>
        <v>44</v>
      </c>
    </row>
    <row r="56" spans="1:16" s="12" customFormat="1" ht="15.75" thickBot="1" x14ac:dyDescent="0.3">
      <c r="A56" s="282" t="s">
        <v>199</v>
      </c>
      <c r="B56" s="284" t="s">
        <v>200</v>
      </c>
      <c r="C56" s="22">
        <v>4</v>
      </c>
      <c r="D56" s="22">
        <v>4</v>
      </c>
      <c r="E56" s="75">
        <v>5</v>
      </c>
      <c r="F56" s="22">
        <v>3</v>
      </c>
      <c r="G56" s="22"/>
      <c r="H56" s="22"/>
      <c r="I56" s="22">
        <v>5</v>
      </c>
      <c r="J56" s="22">
        <v>7</v>
      </c>
      <c r="K56" s="22">
        <v>8</v>
      </c>
      <c r="L56" s="22">
        <v>8</v>
      </c>
      <c r="M56" s="22"/>
      <c r="N56" s="22">
        <v>13</v>
      </c>
      <c r="O56" s="76"/>
      <c r="P56" s="25">
        <f t="shared" si="1"/>
        <v>57</v>
      </c>
    </row>
    <row r="57" spans="1:16" s="12" customFormat="1" ht="15.75" thickBot="1" x14ac:dyDescent="0.3">
      <c r="A57" s="282" t="s">
        <v>213</v>
      </c>
      <c r="B57" s="284" t="s">
        <v>214</v>
      </c>
      <c r="C57" s="22"/>
      <c r="D57" s="22">
        <v>4</v>
      </c>
      <c r="E57" s="75">
        <v>5</v>
      </c>
      <c r="F57" s="22">
        <v>5</v>
      </c>
      <c r="G57" s="22">
        <v>4</v>
      </c>
      <c r="H57" s="22"/>
      <c r="I57" s="22">
        <v>5</v>
      </c>
      <c r="J57" s="22"/>
      <c r="K57" s="22"/>
      <c r="L57" s="22">
        <v>9</v>
      </c>
      <c r="M57" s="22">
        <v>10</v>
      </c>
      <c r="N57" s="22">
        <v>13</v>
      </c>
      <c r="O57" s="76"/>
      <c r="P57" s="25">
        <f t="shared" si="1"/>
        <v>55</v>
      </c>
    </row>
    <row r="58" spans="1:16" s="12" customFormat="1" ht="15.75" thickBot="1" x14ac:dyDescent="0.3">
      <c r="A58" s="282" t="s">
        <v>223</v>
      </c>
      <c r="B58" s="284" t="s">
        <v>224</v>
      </c>
      <c r="C58" s="75">
        <v>4</v>
      </c>
      <c r="D58" s="22">
        <v>5</v>
      </c>
      <c r="E58" s="22">
        <v>4</v>
      </c>
      <c r="F58" s="22"/>
      <c r="G58" s="22">
        <v>4</v>
      </c>
      <c r="H58" s="22">
        <v>3</v>
      </c>
      <c r="I58" s="22"/>
      <c r="J58" s="22"/>
      <c r="K58" s="22"/>
      <c r="L58" s="22"/>
      <c r="M58" s="22"/>
      <c r="N58" s="22"/>
      <c r="O58" s="76"/>
      <c r="P58" s="25">
        <f t="shared" si="1"/>
        <v>20</v>
      </c>
    </row>
    <row r="59" spans="1:16" s="12" customFormat="1" ht="15.75" thickBot="1" x14ac:dyDescent="0.3">
      <c r="A59" s="282" t="s">
        <v>263</v>
      </c>
      <c r="B59" s="284" t="s">
        <v>264</v>
      </c>
      <c r="C59" s="22">
        <v>4</v>
      </c>
      <c r="D59" s="22">
        <v>5</v>
      </c>
      <c r="E59" s="75"/>
      <c r="F59" s="22"/>
      <c r="G59" s="22">
        <v>4</v>
      </c>
      <c r="H59" s="22">
        <v>4</v>
      </c>
      <c r="I59" s="22">
        <v>4</v>
      </c>
      <c r="J59" s="22">
        <v>5</v>
      </c>
      <c r="K59" s="22"/>
      <c r="L59" s="22">
        <v>7</v>
      </c>
      <c r="M59" s="22"/>
      <c r="N59" s="22">
        <v>9</v>
      </c>
      <c r="O59" s="76"/>
      <c r="P59" s="25">
        <f t="shared" si="1"/>
        <v>42</v>
      </c>
    </row>
    <row r="60" spans="1:16" s="12" customFormat="1" ht="15.75" thickBot="1" x14ac:dyDescent="0.3">
      <c r="A60" s="282" t="s">
        <v>277</v>
      </c>
      <c r="B60" s="284" t="s">
        <v>278</v>
      </c>
      <c r="C60" s="75">
        <v>4</v>
      </c>
      <c r="D60" s="22">
        <v>5</v>
      </c>
      <c r="E60" s="22">
        <v>4</v>
      </c>
      <c r="F60" s="22"/>
      <c r="G60" s="22">
        <v>4</v>
      </c>
      <c r="H60" s="22">
        <v>3</v>
      </c>
      <c r="I60" s="22"/>
      <c r="J60" s="22">
        <v>6</v>
      </c>
      <c r="K60" s="22"/>
      <c r="L60" s="22"/>
      <c r="M60" s="22">
        <v>8</v>
      </c>
      <c r="N60" s="22">
        <v>13</v>
      </c>
      <c r="O60" s="76"/>
      <c r="P60" s="25">
        <f t="shared" si="1"/>
        <v>47</v>
      </c>
    </row>
    <row r="61" spans="1:16" s="12" customFormat="1" ht="15.75" thickBot="1" x14ac:dyDescent="0.3">
      <c r="A61" s="282" t="s">
        <v>325</v>
      </c>
      <c r="B61" s="284" t="s">
        <v>326</v>
      </c>
      <c r="C61" s="22">
        <v>3</v>
      </c>
      <c r="D61" s="22">
        <v>3</v>
      </c>
      <c r="E61" s="22">
        <v>2</v>
      </c>
      <c r="F61" s="22">
        <v>1</v>
      </c>
      <c r="G61" s="22">
        <v>5</v>
      </c>
      <c r="H61" s="22">
        <v>3</v>
      </c>
      <c r="I61" s="22"/>
      <c r="J61" s="22">
        <v>7</v>
      </c>
      <c r="K61" s="22">
        <v>5</v>
      </c>
      <c r="L61" s="22">
        <v>7</v>
      </c>
      <c r="M61" s="22"/>
      <c r="N61" s="22">
        <v>12</v>
      </c>
      <c r="O61" s="76"/>
      <c r="P61" s="25">
        <f t="shared" si="1"/>
        <v>48</v>
      </c>
    </row>
    <row r="62" spans="1:16" s="12" customFormat="1" ht="15.75" thickBot="1" x14ac:dyDescent="0.3">
      <c r="A62" s="282" t="s">
        <v>355</v>
      </c>
      <c r="B62" s="284" t="s">
        <v>356</v>
      </c>
      <c r="C62" s="22">
        <v>5</v>
      </c>
      <c r="D62" s="22">
        <v>5</v>
      </c>
      <c r="E62" s="75">
        <v>5</v>
      </c>
      <c r="F62" s="22"/>
      <c r="G62" s="22">
        <v>4</v>
      </c>
      <c r="H62" s="22"/>
      <c r="I62" s="22">
        <v>5</v>
      </c>
      <c r="J62" s="22"/>
      <c r="K62" s="22">
        <v>6</v>
      </c>
      <c r="L62" s="22"/>
      <c r="M62" s="22">
        <v>7</v>
      </c>
      <c r="N62" s="22">
        <v>11</v>
      </c>
      <c r="O62" s="76"/>
      <c r="P62" s="25">
        <f t="shared" si="1"/>
        <v>48</v>
      </c>
    </row>
    <row r="63" spans="1:16" s="12" customFormat="1" ht="15.75" thickBot="1" x14ac:dyDescent="0.3">
      <c r="A63" s="282" t="s">
        <v>357</v>
      </c>
      <c r="B63" s="284" t="s">
        <v>358</v>
      </c>
      <c r="C63" s="75">
        <v>3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>
        <v>8</v>
      </c>
      <c r="L63" s="22">
        <v>8</v>
      </c>
      <c r="M63" s="22"/>
      <c r="N63" s="22">
        <v>13</v>
      </c>
      <c r="O63" s="76"/>
      <c r="P63" s="25">
        <f t="shared" si="1"/>
        <v>55</v>
      </c>
    </row>
    <row r="64" spans="1:16" s="12" customFormat="1" ht="15.75" thickBot="1" x14ac:dyDescent="0.3">
      <c r="A64" s="282" t="s">
        <v>361</v>
      </c>
      <c r="B64" s="284" t="s">
        <v>362</v>
      </c>
      <c r="C64" s="75">
        <v>1</v>
      </c>
      <c r="D64" s="22"/>
      <c r="E64" s="22">
        <v>3</v>
      </c>
      <c r="F64" s="22">
        <v>4</v>
      </c>
      <c r="G64" s="22">
        <v>4</v>
      </c>
      <c r="H64" s="22"/>
      <c r="I64" s="22"/>
      <c r="J64" s="22">
        <v>8</v>
      </c>
      <c r="K64" s="22"/>
      <c r="L64" s="22">
        <v>8</v>
      </c>
      <c r="M64" s="22">
        <v>9</v>
      </c>
      <c r="N64" s="22">
        <v>12</v>
      </c>
      <c r="O64" s="76"/>
      <c r="P64" s="25">
        <f t="shared" si="1"/>
        <v>49</v>
      </c>
    </row>
    <row r="65" spans="1:16" s="12" customFormat="1" ht="15.75" thickBot="1" x14ac:dyDescent="0.3">
      <c r="A65" s="282" t="s">
        <v>383</v>
      </c>
      <c r="B65" s="284" t="s">
        <v>384</v>
      </c>
      <c r="C65" s="22">
        <v>1</v>
      </c>
      <c r="D65" s="22"/>
      <c r="E65" s="75">
        <v>5</v>
      </c>
      <c r="F65" s="22"/>
      <c r="G65" s="22">
        <v>3</v>
      </c>
      <c r="H65" s="22">
        <v>4</v>
      </c>
      <c r="I65" s="22">
        <v>4</v>
      </c>
      <c r="J65" s="22"/>
      <c r="K65" s="22">
        <v>9</v>
      </c>
      <c r="L65" s="22">
        <v>8</v>
      </c>
      <c r="M65" s="22">
        <v>8</v>
      </c>
      <c r="N65" s="22">
        <v>12</v>
      </c>
      <c r="O65" s="76"/>
      <c r="P65" s="25">
        <f t="shared" si="1"/>
        <v>54</v>
      </c>
    </row>
    <row r="66" spans="1:16" s="12" customFormat="1" ht="15.75" thickBot="1" x14ac:dyDescent="0.3">
      <c r="A66" s="282" t="s">
        <v>387</v>
      </c>
      <c r="B66" s="284" t="s">
        <v>388</v>
      </c>
      <c r="C66" s="22">
        <v>1</v>
      </c>
      <c r="D66" s="22"/>
      <c r="E66" s="75">
        <v>5</v>
      </c>
      <c r="F66" s="22">
        <v>5</v>
      </c>
      <c r="G66" s="22">
        <v>4</v>
      </c>
      <c r="H66" s="22"/>
      <c r="I66" s="22">
        <v>5</v>
      </c>
      <c r="J66" s="22"/>
      <c r="K66" s="22">
        <v>6</v>
      </c>
      <c r="L66" s="22"/>
      <c r="M66" s="22">
        <v>7</v>
      </c>
      <c r="N66" s="22">
        <v>11</v>
      </c>
      <c r="O66" s="76"/>
      <c r="P66" s="25">
        <f t="shared" si="1"/>
        <v>44</v>
      </c>
    </row>
    <row r="67" spans="1:16" s="12" customFormat="1" ht="15.75" thickBot="1" x14ac:dyDescent="0.3">
      <c r="A67" s="282" t="s">
        <v>393</v>
      </c>
      <c r="B67" s="284" t="s">
        <v>394</v>
      </c>
      <c r="C67" s="22">
        <v>4</v>
      </c>
      <c r="D67" s="22">
        <v>4</v>
      </c>
      <c r="E67" s="75">
        <v>5</v>
      </c>
      <c r="F67" s="22">
        <v>3</v>
      </c>
      <c r="G67" s="22"/>
      <c r="H67" s="22"/>
      <c r="I67" s="22">
        <v>5</v>
      </c>
      <c r="J67" s="22">
        <v>7</v>
      </c>
      <c r="K67" s="22">
        <v>8</v>
      </c>
      <c r="L67" s="22">
        <v>8</v>
      </c>
      <c r="M67" s="22"/>
      <c r="N67" s="22">
        <v>13</v>
      </c>
      <c r="O67" s="76"/>
      <c r="P67" s="25">
        <f t="shared" si="1"/>
        <v>57</v>
      </c>
    </row>
    <row r="68" spans="1:16" s="12" customFormat="1" ht="15.75" thickBot="1" x14ac:dyDescent="0.3">
      <c r="A68" s="282" t="s">
        <v>403</v>
      </c>
      <c r="B68" s="284" t="s">
        <v>404</v>
      </c>
      <c r="C68" s="22">
        <v>4</v>
      </c>
      <c r="D68" s="22">
        <v>5</v>
      </c>
      <c r="E68" s="75"/>
      <c r="F68" s="22"/>
      <c r="G68" s="22">
        <v>4</v>
      </c>
      <c r="H68" s="22">
        <v>4</v>
      </c>
      <c r="I68" s="22">
        <v>4</v>
      </c>
      <c r="J68" s="22">
        <v>5</v>
      </c>
      <c r="K68" s="22"/>
      <c r="L68" s="22">
        <v>7</v>
      </c>
      <c r="M68" s="22"/>
      <c r="N68" s="22">
        <v>9</v>
      </c>
      <c r="O68" s="76"/>
      <c r="P68" s="25">
        <f t="shared" si="1"/>
        <v>42</v>
      </c>
    </row>
    <row r="69" spans="1:16" s="12" customFormat="1" ht="15.75" thickBot="1" x14ac:dyDescent="0.3">
      <c r="A69" s="50" t="s">
        <v>75</v>
      </c>
      <c r="B69" s="38" t="s">
        <v>76</v>
      </c>
      <c r="C69" s="75">
        <v>4</v>
      </c>
      <c r="D69" s="22">
        <v>5</v>
      </c>
      <c r="E69" s="22">
        <v>4</v>
      </c>
      <c r="F69" s="22"/>
      <c r="G69" s="22">
        <v>4</v>
      </c>
      <c r="H69" s="22">
        <v>3</v>
      </c>
      <c r="I69" s="22"/>
      <c r="J69" s="22">
        <v>6</v>
      </c>
      <c r="K69" s="22"/>
      <c r="L69" s="22"/>
      <c r="M69" s="22">
        <v>8</v>
      </c>
      <c r="N69" s="22">
        <v>13</v>
      </c>
      <c r="O69" s="76"/>
      <c r="P69" s="25">
        <f t="shared" si="1"/>
        <v>47</v>
      </c>
    </row>
    <row r="70" spans="1:16" s="12" customFormat="1" ht="15.75" thickBot="1" x14ac:dyDescent="0.3">
      <c r="A70" s="283" t="s">
        <v>83</v>
      </c>
      <c r="B70" s="285" t="s">
        <v>84</v>
      </c>
      <c r="C70" s="22">
        <v>3</v>
      </c>
      <c r="D70" s="22">
        <v>3</v>
      </c>
      <c r="E70" s="22">
        <v>2</v>
      </c>
      <c r="F70" s="22">
        <v>1</v>
      </c>
      <c r="G70" s="22">
        <v>5</v>
      </c>
      <c r="H70" s="22">
        <v>3</v>
      </c>
      <c r="I70" s="22"/>
      <c r="J70" s="22">
        <v>7</v>
      </c>
      <c r="K70" s="22">
        <v>5</v>
      </c>
      <c r="L70" s="22">
        <v>7</v>
      </c>
      <c r="M70" s="22"/>
      <c r="N70" s="22">
        <v>12</v>
      </c>
      <c r="O70" s="76"/>
      <c r="P70" s="25">
        <f t="shared" si="1"/>
        <v>48</v>
      </c>
    </row>
    <row r="71" spans="1:16" s="12" customFormat="1" ht="15.75" thickBot="1" x14ac:dyDescent="0.3">
      <c r="A71" s="282" t="s">
        <v>91</v>
      </c>
      <c r="B71" s="284" t="s">
        <v>92</v>
      </c>
      <c r="C71" s="22">
        <v>5</v>
      </c>
      <c r="D71" s="22">
        <v>5</v>
      </c>
      <c r="E71" s="75">
        <v>5</v>
      </c>
      <c r="F71" s="22"/>
      <c r="G71" s="22">
        <v>4</v>
      </c>
      <c r="H71" s="22"/>
      <c r="I71" s="22">
        <v>5</v>
      </c>
      <c r="J71" s="22"/>
      <c r="K71" s="22">
        <v>6</v>
      </c>
      <c r="L71" s="22"/>
      <c r="M71" s="22">
        <v>7</v>
      </c>
      <c r="N71" s="22">
        <v>11</v>
      </c>
      <c r="O71" s="76"/>
      <c r="P71" s="25">
        <f t="shared" si="1"/>
        <v>48</v>
      </c>
    </row>
    <row r="72" spans="1:16" s="12" customFormat="1" ht="15.75" thickBot="1" x14ac:dyDescent="0.3">
      <c r="A72" s="282" t="s">
        <v>97</v>
      </c>
      <c r="B72" s="284" t="s">
        <v>98</v>
      </c>
      <c r="C72" s="75">
        <v>3</v>
      </c>
      <c r="D72" s="22">
        <v>5</v>
      </c>
      <c r="E72" s="22">
        <v>4</v>
      </c>
      <c r="F72" s="22"/>
      <c r="G72" s="22">
        <v>4</v>
      </c>
      <c r="H72" s="22">
        <v>3</v>
      </c>
      <c r="I72" s="22"/>
      <c r="J72" s="22">
        <v>7</v>
      </c>
      <c r="K72" s="22">
        <v>8</v>
      </c>
      <c r="L72" s="22">
        <v>8</v>
      </c>
      <c r="M72" s="22"/>
      <c r="N72" s="22">
        <v>13</v>
      </c>
      <c r="O72" s="76"/>
      <c r="P72" s="25">
        <f t="shared" si="1"/>
        <v>55</v>
      </c>
    </row>
    <row r="73" spans="1:16" s="12" customFormat="1" ht="15.75" thickBot="1" x14ac:dyDescent="0.3">
      <c r="A73" s="282" t="s">
        <v>446</v>
      </c>
      <c r="B73" s="284" t="s">
        <v>447</v>
      </c>
      <c r="C73" s="75">
        <v>1</v>
      </c>
      <c r="D73" s="22"/>
      <c r="E73" s="22">
        <v>3</v>
      </c>
      <c r="F73" s="22">
        <v>4</v>
      </c>
      <c r="G73" s="22">
        <v>4</v>
      </c>
      <c r="H73" s="22"/>
      <c r="I73" s="22"/>
      <c r="J73" s="22">
        <v>8</v>
      </c>
      <c r="K73" s="22"/>
      <c r="L73" s="22">
        <v>8</v>
      </c>
      <c r="M73" s="22">
        <v>9</v>
      </c>
      <c r="N73" s="22">
        <v>12</v>
      </c>
      <c r="O73" s="76"/>
      <c r="P73" s="25">
        <f t="shared" si="1"/>
        <v>49</v>
      </c>
    </row>
    <row r="74" spans="1:16" s="12" customFormat="1" ht="15.75" thickBot="1" x14ac:dyDescent="0.3">
      <c r="A74" s="282" t="s">
        <v>117</v>
      </c>
      <c r="B74" s="284" t="s">
        <v>118</v>
      </c>
      <c r="C74" s="22">
        <v>1</v>
      </c>
      <c r="D74" s="22"/>
      <c r="E74" s="75">
        <v>5</v>
      </c>
      <c r="F74" s="22"/>
      <c r="G74" s="22">
        <v>3</v>
      </c>
      <c r="H74" s="22">
        <v>4</v>
      </c>
      <c r="I74" s="22">
        <v>4</v>
      </c>
      <c r="J74" s="22"/>
      <c r="K74" s="22">
        <v>9</v>
      </c>
      <c r="L74" s="22">
        <v>8</v>
      </c>
      <c r="M74" s="22">
        <v>8</v>
      </c>
      <c r="N74" s="22">
        <v>12</v>
      </c>
      <c r="O74" s="76"/>
      <c r="P74" s="25">
        <f t="shared" si="1"/>
        <v>54</v>
      </c>
    </row>
    <row r="75" spans="1:16" s="12" customFormat="1" ht="15.75" thickBot="1" x14ac:dyDescent="0.3">
      <c r="A75" s="282" t="s">
        <v>119</v>
      </c>
      <c r="B75" s="284" t="s">
        <v>120</v>
      </c>
      <c r="C75" s="22">
        <v>1</v>
      </c>
      <c r="D75" s="22"/>
      <c r="E75" s="75">
        <v>5</v>
      </c>
      <c r="F75" s="22">
        <v>5</v>
      </c>
      <c r="G75" s="22">
        <v>4</v>
      </c>
      <c r="H75" s="22"/>
      <c r="I75" s="22">
        <v>5</v>
      </c>
      <c r="J75" s="22"/>
      <c r="K75" s="22">
        <v>6</v>
      </c>
      <c r="L75" s="22"/>
      <c r="M75" s="22">
        <v>7</v>
      </c>
      <c r="N75" s="22">
        <v>11</v>
      </c>
      <c r="O75" s="76"/>
      <c r="P75" s="25">
        <f t="shared" si="1"/>
        <v>44</v>
      </c>
    </row>
    <row r="76" spans="1:16" s="12" customFormat="1" ht="15.75" thickBot="1" x14ac:dyDescent="0.3">
      <c r="A76" s="282" t="s">
        <v>125</v>
      </c>
      <c r="B76" s="284" t="s">
        <v>126</v>
      </c>
      <c r="C76" s="22">
        <v>4</v>
      </c>
      <c r="D76" s="22">
        <v>4</v>
      </c>
      <c r="E76" s="75">
        <v>5</v>
      </c>
      <c r="F76" s="22">
        <v>3</v>
      </c>
      <c r="G76" s="22"/>
      <c r="H76" s="22"/>
      <c r="I76" s="22">
        <v>5</v>
      </c>
      <c r="J76" s="22">
        <v>7</v>
      </c>
      <c r="K76" s="22">
        <v>8</v>
      </c>
      <c r="L76" s="22">
        <v>8</v>
      </c>
      <c r="M76" s="22"/>
      <c r="N76" s="22">
        <v>13</v>
      </c>
      <c r="O76" s="76"/>
      <c r="P76" s="25">
        <f t="shared" si="1"/>
        <v>57</v>
      </c>
    </row>
    <row r="77" spans="1:16" s="12" customFormat="1" ht="15.75" thickBot="1" x14ac:dyDescent="0.3">
      <c r="A77" s="282" t="s">
        <v>135</v>
      </c>
      <c r="B77" s="284" t="s">
        <v>136</v>
      </c>
      <c r="C77" s="22">
        <v>1</v>
      </c>
      <c r="D77" s="22"/>
      <c r="E77" s="75">
        <v>5</v>
      </c>
      <c r="F77" s="22">
        <v>5</v>
      </c>
      <c r="G77" s="22">
        <v>4</v>
      </c>
      <c r="H77" s="22"/>
      <c r="I77" s="22">
        <v>5</v>
      </c>
      <c r="J77" s="22"/>
      <c r="K77" s="22">
        <v>6</v>
      </c>
      <c r="L77" s="22"/>
      <c r="M77" s="22">
        <v>7</v>
      </c>
      <c r="N77" s="22">
        <v>11</v>
      </c>
      <c r="O77" s="76"/>
      <c r="P77" s="25">
        <f t="shared" si="1"/>
        <v>44</v>
      </c>
    </row>
    <row r="78" spans="1:16" s="12" customFormat="1" ht="15.75" thickBot="1" x14ac:dyDescent="0.3">
      <c r="A78" s="282" t="s">
        <v>139</v>
      </c>
      <c r="B78" s="284" t="s">
        <v>140</v>
      </c>
      <c r="C78" s="75">
        <v>3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/>
      <c r="M78" s="22">
        <v>7</v>
      </c>
      <c r="N78" s="22">
        <v>11</v>
      </c>
      <c r="O78" s="76"/>
      <c r="P78" s="25">
        <f t="shared" si="1"/>
        <v>28</v>
      </c>
    </row>
    <row r="79" spans="1:16" s="12" customFormat="1" ht="15.75" thickBot="1" x14ac:dyDescent="0.3">
      <c r="A79" s="282" t="s">
        <v>141</v>
      </c>
      <c r="B79" s="284" t="s">
        <v>142</v>
      </c>
      <c r="C79" s="22">
        <v>5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6"/>
      <c r="P79" s="25">
        <f t="shared" si="1"/>
        <v>56</v>
      </c>
    </row>
    <row r="80" spans="1:16" s="12" customFormat="1" ht="15.75" thickBot="1" x14ac:dyDescent="0.3">
      <c r="A80" s="282" t="s">
        <v>145</v>
      </c>
      <c r="B80" s="284" t="s">
        <v>146</v>
      </c>
      <c r="C80" s="75">
        <v>3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/>
      <c r="L80" s="22">
        <v>9</v>
      </c>
      <c r="M80" s="22">
        <v>10</v>
      </c>
      <c r="N80" s="22">
        <v>13</v>
      </c>
      <c r="O80" s="76"/>
      <c r="P80" s="25">
        <f t="shared" ref="P80:P112" si="2">SUM(C80:N80)</f>
        <v>46</v>
      </c>
    </row>
    <row r="81" spans="1:16" s="12" customFormat="1" ht="15.75" thickBot="1" x14ac:dyDescent="0.3">
      <c r="A81" s="282" t="s">
        <v>151</v>
      </c>
      <c r="B81" s="284" t="s">
        <v>152</v>
      </c>
      <c r="C81" s="22">
        <v>2</v>
      </c>
      <c r="D81" s="22"/>
      <c r="E81" s="75">
        <v>4</v>
      </c>
      <c r="F81" s="22">
        <v>4</v>
      </c>
      <c r="G81" s="22">
        <v>3</v>
      </c>
      <c r="H81" s="22"/>
      <c r="I81" s="22">
        <v>2</v>
      </c>
      <c r="J81" s="22"/>
      <c r="K81" s="22"/>
      <c r="L81" s="22"/>
      <c r="M81" s="22"/>
      <c r="N81" s="22"/>
      <c r="O81" s="76"/>
      <c r="P81" s="25">
        <f t="shared" si="2"/>
        <v>15</v>
      </c>
    </row>
    <row r="82" spans="1:16" s="12" customFormat="1" ht="15.75" thickBot="1" x14ac:dyDescent="0.3">
      <c r="A82" s="282" t="s">
        <v>171</v>
      </c>
      <c r="B82" s="284" t="s">
        <v>172</v>
      </c>
      <c r="C82" s="22">
        <v>4</v>
      </c>
      <c r="D82" s="22"/>
      <c r="E82" s="75">
        <v>5</v>
      </c>
      <c r="F82" s="22"/>
      <c r="G82" s="22"/>
      <c r="H82" s="22"/>
      <c r="I82" s="22">
        <v>4</v>
      </c>
      <c r="J82" s="22">
        <v>8</v>
      </c>
      <c r="K82" s="22"/>
      <c r="L82" s="22">
        <v>8</v>
      </c>
      <c r="M82" s="22">
        <v>9</v>
      </c>
      <c r="N82" s="22">
        <v>12</v>
      </c>
      <c r="O82" s="76"/>
      <c r="P82" s="25">
        <f t="shared" si="2"/>
        <v>50</v>
      </c>
    </row>
    <row r="83" spans="1:16" s="12" customFormat="1" ht="15.75" thickBot="1" x14ac:dyDescent="0.3">
      <c r="A83" s="282" t="s">
        <v>173</v>
      </c>
      <c r="B83" s="284" t="s">
        <v>174</v>
      </c>
      <c r="C83" s="22">
        <v>5</v>
      </c>
      <c r="D83" s="22">
        <v>4</v>
      </c>
      <c r="E83" s="75">
        <v>5</v>
      </c>
      <c r="F83" s="22">
        <v>5</v>
      </c>
      <c r="G83" s="22">
        <v>4</v>
      </c>
      <c r="H83" s="22"/>
      <c r="I83" s="22"/>
      <c r="J83" s="22"/>
      <c r="K83" s="22">
        <v>9</v>
      </c>
      <c r="L83" s="22">
        <v>8</v>
      </c>
      <c r="M83" s="22">
        <v>8</v>
      </c>
      <c r="N83" s="22">
        <v>12</v>
      </c>
      <c r="O83" s="76"/>
      <c r="P83" s="25">
        <f t="shared" si="2"/>
        <v>60</v>
      </c>
    </row>
    <row r="84" spans="1:16" s="12" customFormat="1" ht="15.75" thickBot="1" x14ac:dyDescent="0.3">
      <c r="A84" s="282" t="s">
        <v>175</v>
      </c>
      <c r="B84" s="284" t="s">
        <v>176</v>
      </c>
      <c r="C84" s="22">
        <v>4</v>
      </c>
      <c r="D84" s="22">
        <v>4</v>
      </c>
      <c r="E84" s="75">
        <v>5</v>
      </c>
      <c r="F84" s="22">
        <v>4</v>
      </c>
      <c r="G84" s="22">
        <v>5</v>
      </c>
      <c r="H84" s="22"/>
      <c r="I84" s="22"/>
      <c r="J84" s="22">
        <v>7</v>
      </c>
      <c r="K84" s="22">
        <v>5</v>
      </c>
      <c r="L84" s="22">
        <v>7</v>
      </c>
      <c r="M84" s="22"/>
      <c r="N84" s="22">
        <v>12</v>
      </c>
      <c r="O84" s="76"/>
      <c r="P84" s="25">
        <f t="shared" si="2"/>
        <v>53</v>
      </c>
    </row>
    <row r="85" spans="1:16" s="12" customFormat="1" ht="15.75" thickBot="1" x14ac:dyDescent="0.3">
      <c r="A85" s="282" t="s">
        <v>187</v>
      </c>
      <c r="B85" s="284" t="s">
        <v>188</v>
      </c>
      <c r="C85" s="22">
        <v>4</v>
      </c>
      <c r="D85" s="22"/>
      <c r="E85" s="75">
        <v>4</v>
      </c>
      <c r="F85" s="22"/>
      <c r="G85" s="22">
        <v>4</v>
      </c>
      <c r="H85" s="22">
        <v>4</v>
      </c>
      <c r="I85" s="22">
        <v>2</v>
      </c>
      <c r="J85" s="22"/>
      <c r="K85" s="22">
        <v>6</v>
      </c>
      <c r="L85" s="22"/>
      <c r="M85" s="22">
        <v>7</v>
      </c>
      <c r="N85" s="22">
        <v>11</v>
      </c>
      <c r="O85" s="76"/>
      <c r="P85" s="25">
        <f t="shared" si="2"/>
        <v>42</v>
      </c>
    </row>
    <row r="86" spans="1:16" s="12" customFormat="1" ht="15.75" thickBot="1" x14ac:dyDescent="0.3">
      <c r="A86" s="282" t="s">
        <v>209</v>
      </c>
      <c r="B86" s="284" t="s">
        <v>210</v>
      </c>
      <c r="C86" s="22">
        <v>5</v>
      </c>
      <c r="D86" s="22">
        <v>4</v>
      </c>
      <c r="E86" s="75">
        <v>5</v>
      </c>
      <c r="F86" s="22"/>
      <c r="G86" s="22">
        <v>5</v>
      </c>
      <c r="H86" s="22"/>
      <c r="I86" s="22">
        <v>4</v>
      </c>
      <c r="J86" s="22">
        <v>7</v>
      </c>
      <c r="K86" s="22">
        <v>8</v>
      </c>
      <c r="L86" s="22">
        <v>8</v>
      </c>
      <c r="M86" s="22"/>
      <c r="N86" s="22">
        <v>13</v>
      </c>
      <c r="O86" s="76"/>
      <c r="P86" s="25">
        <f t="shared" si="2"/>
        <v>59</v>
      </c>
    </row>
    <row r="87" spans="1:16" s="12" customFormat="1" ht="15.75" thickBot="1" x14ac:dyDescent="0.3">
      <c r="A87" s="282" t="s">
        <v>229</v>
      </c>
      <c r="B87" s="284" t="s">
        <v>230</v>
      </c>
      <c r="C87" s="22">
        <v>5</v>
      </c>
      <c r="D87" s="22">
        <v>5</v>
      </c>
      <c r="E87" s="75">
        <v>5</v>
      </c>
      <c r="F87" s="22"/>
      <c r="G87" s="22">
        <v>4</v>
      </c>
      <c r="H87" s="22"/>
      <c r="I87" s="22">
        <v>5</v>
      </c>
      <c r="J87" s="22"/>
      <c r="K87" s="22">
        <v>6</v>
      </c>
      <c r="L87" s="22"/>
      <c r="M87" s="22">
        <v>7</v>
      </c>
      <c r="N87" s="22">
        <v>11</v>
      </c>
      <c r="O87" s="76"/>
      <c r="P87" s="25">
        <f t="shared" si="2"/>
        <v>48</v>
      </c>
    </row>
    <row r="88" spans="1:16" s="12" customFormat="1" ht="15.75" thickBot="1" x14ac:dyDescent="0.3">
      <c r="A88" s="282" t="s">
        <v>247</v>
      </c>
      <c r="B88" s="284" t="s">
        <v>248</v>
      </c>
      <c r="C88" s="75">
        <v>3</v>
      </c>
      <c r="D88" s="22">
        <v>5</v>
      </c>
      <c r="E88" s="22">
        <v>4</v>
      </c>
      <c r="F88" s="22"/>
      <c r="G88" s="22">
        <v>4</v>
      </c>
      <c r="H88" s="22">
        <v>3</v>
      </c>
      <c r="I88" s="22"/>
      <c r="J88" s="22">
        <v>7</v>
      </c>
      <c r="K88" s="22">
        <v>8</v>
      </c>
      <c r="L88" s="22">
        <v>8</v>
      </c>
      <c r="M88" s="22"/>
      <c r="N88" s="22">
        <v>13</v>
      </c>
      <c r="O88" s="76"/>
      <c r="P88" s="25">
        <f t="shared" si="2"/>
        <v>55</v>
      </c>
    </row>
    <row r="89" spans="1:16" s="12" customFormat="1" ht="15.75" thickBot="1" x14ac:dyDescent="0.3">
      <c r="A89" s="282" t="s">
        <v>249</v>
      </c>
      <c r="B89" s="284" t="s">
        <v>250</v>
      </c>
      <c r="C89" s="75">
        <v>1</v>
      </c>
      <c r="D89" s="22"/>
      <c r="E89" s="22">
        <v>3</v>
      </c>
      <c r="F89" s="22">
        <v>4</v>
      </c>
      <c r="G89" s="22">
        <v>4</v>
      </c>
      <c r="H89" s="22"/>
      <c r="I89" s="22"/>
      <c r="J89" s="22">
        <v>8</v>
      </c>
      <c r="K89" s="22"/>
      <c r="L89" s="22">
        <v>8</v>
      </c>
      <c r="M89" s="22">
        <v>9</v>
      </c>
      <c r="N89" s="22">
        <v>12</v>
      </c>
      <c r="O89" s="76"/>
      <c r="P89" s="25">
        <f t="shared" si="2"/>
        <v>49</v>
      </c>
    </row>
    <row r="90" spans="1:16" s="12" customFormat="1" ht="15.75" thickBot="1" x14ac:dyDescent="0.3">
      <c r="A90" s="282" t="s">
        <v>271</v>
      </c>
      <c r="B90" s="284" t="s">
        <v>272</v>
      </c>
      <c r="C90" s="22">
        <v>1</v>
      </c>
      <c r="D90" s="22"/>
      <c r="E90" s="75">
        <v>5</v>
      </c>
      <c r="F90" s="22"/>
      <c r="G90" s="22">
        <v>3</v>
      </c>
      <c r="H90" s="22">
        <v>4</v>
      </c>
      <c r="I90" s="22">
        <v>4</v>
      </c>
      <c r="J90" s="22"/>
      <c r="K90" s="22">
        <v>9</v>
      </c>
      <c r="L90" s="22">
        <v>8</v>
      </c>
      <c r="M90" s="22">
        <v>8</v>
      </c>
      <c r="N90" s="22">
        <v>12</v>
      </c>
      <c r="O90" s="76"/>
      <c r="P90" s="25">
        <f t="shared" si="2"/>
        <v>54</v>
      </c>
    </row>
    <row r="91" spans="1:16" s="12" customFormat="1" ht="15.75" thickBot="1" x14ac:dyDescent="0.3">
      <c r="A91" s="282" t="s">
        <v>279</v>
      </c>
      <c r="B91" s="284" t="s">
        <v>280</v>
      </c>
      <c r="C91" s="22">
        <v>1</v>
      </c>
      <c r="D91" s="22"/>
      <c r="E91" s="75">
        <v>5</v>
      </c>
      <c r="F91" s="22">
        <v>5</v>
      </c>
      <c r="G91" s="22">
        <v>4</v>
      </c>
      <c r="H91" s="22"/>
      <c r="I91" s="22">
        <v>5</v>
      </c>
      <c r="J91" s="22"/>
      <c r="K91" s="22">
        <v>6</v>
      </c>
      <c r="L91" s="22"/>
      <c r="M91" s="22">
        <v>7</v>
      </c>
      <c r="N91" s="22">
        <v>11</v>
      </c>
      <c r="O91" s="76"/>
      <c r="P91" s="25">
        <f t="shared" si="2"/>
        <v>44</v>
      </c>
    </row>
    <row r="92" spans="1:16" s="12" customFormat="1" ht="15.75" thickBot="1" x14ac:dyDescent="0.3">
      <c r="A92" s="282" t="s">
        <v>283</v>
      </c>
      <c r="B92" s="284" t="s">
        <v>284</v>
      </c>
      <c r="C92" s="22">
        <v>4</v>
      </c>
      <c r="D92" s="22">
        <v>4</v>
      </c>
      <c r="E92" s="75">
        <v>5</v>
      </c>
      <c r="F92" s="22">
        <v>3</v>
      </c>
      <c r="G92" s="22"/>
      <c r="H92" s="22"/>
      <c r="I92" s="22">
        <v>5</v>
      </c>
      <c r="J92" s="22">
        <v>7</v>
      </c>
      <c r="K92" s="22">
        <v>8</v>
      </c>
      <c r="L92" s="22">
        <v>8</v>
      </c>
      <c r="M92" s="22"/>
      <c r="N92" s="22">
        <v>13</v>
      </c>
      <c r="O92" s="76"/>
      <c r="P92" s="25">
        <f t="shared" si="2"/>
        <v>57</v>
      </c>
    </row>
    <row r="93" spans="1:16" s="12" customFormat="1" ht="15.75" thickBot="1" x14ac:dyDescent="0.3">
      <c r="A93" s="282" t="s">
        <v>303</v>
      </c>
      <c r="B93" s="284" t="s">
        <v>304</v>
      </c>
      <c r="C93" s="22"/>
      <c r="D93" s="22">
        <v>4</v>
      </c>
      <c r="E93" s="75">
        <v>5</v>
      </c>
      <c r="F93" s="22">
        <v>5</v>
      </c>
      <c r="G93" s="22">
        <v>4</v>
      </c>
      <c r="H93" s="22"/>
      <c r="I93" s="22">
        <v>5</v>
      </c>
      <c r="J93" s="22"/>
      <c r="K93" s="22"/>
      <c r="L93" s="22">
        <v>9</v>
      </c>
      <c r="M93" s="22">
        <v>10</v>
      </c>
      <c r="N93" s="22">
        <v>13</v>
      </c>
      <c r="O93" s="76"/>
      <c r="P93" s="25">
        <f t="shared" si="2"/>
        <v>55</v>
      </c>
    </row>
    <row r="94" spans="1:16" s="12" customFormat="1" ht="15.75" thickBot="1" x14ac:dyDescent="0.3">
      <c r="A94" s="282" t="s">
        <v>307</v>
      </c>
      <c r="B94" s="284" t="s">
        <v>308</v>
      </c>
      <c r="C94" s="75">
        <v>4</v>
      </c>
      <c r="D94" s="22">
        <v>5</v>
      </c>
      <c r="E94" s="22">
        <v>4</v>
      </c>
      <c r="F94" s="22"/>
      <c r="G94" s="22">
        <v>4</v>
      </c>
      <c r="H94" s="22">
        <v>3</v>
      </c>
      <c r="I94" s="22"/>
      <c r="J94" s="22"/>
      <c r="K94" s="22"/>
      <c r="L94" s="22"/>
      <c r="M94" s="22"/>
      <c r="N94" s="22"/>
      <c r="O94" s="76"/>
      <c r="P94" s="25">
        <f t="shared" si="2"/>
        <v>20</v>
      </c>
    </row>
    <row r="95" spans="1:16" s="12" customFormat="1" ht="15.75" thickBot="1" x14ac:dyDescent="0.3">
      <c r="A95" s="282" t="s">
        <v>313</v>
      </c>
      <c r="B95" s="284" t="s">
        <v>314</v>
      </c>
      <c r="C95" s="22">
        <v>4</v>
      </c>
      <c r="D95" s="22">
        <v>3</v>
      </c>
      <c r="E95" s="22">
        <v>2</v>
      </c>
      <c r="F95" s="22">
        <v>1</v>
      </c>
      <c r="G95" s="22">
        <v>5</v>
      </c>
      <c r="H95" s="22">
        <v>3</v>
      </c>
      <c r="I95" s="22"/>
      <c r="J95" s="22">
        <v>8</v>
      </c>
      <c r="K95" s="22"/>
      <c r="L95" s="22">
        <v>8</v>
      </c>
      <c r="M95" s="22">
        <v>9</v>
      </c>
      <c r="N95" s="22">
        <v>12</v>
      </c>
      <c r="O95" s="76"/>
      <c r="P95" s="25">
        <f t="shared" si="2"/>
        <v>55</v>
      </c>
    </row>
    <row r="96" spans="1:16" s="12" customFormat="1" ht="15.75" thickBot="1" x14ac:dyDescent="0.3">
      <c r="A96" s="282" t="s">
        <v>321</v>
      </c>
      <c r="B96" s="284" t="s">
        <v>322</v>
      </c>
      <c r="C96" s="75">
        <v>3</v>
      </c>
      <c r="D96" s="22"/>
      <c r="E96" s="22"/>
      <c r="F96" s="22"/>
      <c r="G96" s="22">
        <v>1</v>
      </c>
      <c r="H96" s="22"/>
      <c r="I96" s="22"/>
      <c r="J96" s="22"/>
      <c r="K96" s="22">
        <v>9</v>
      </c>
      <c r="L96" s="22">
        <v>8</v>
      </c>
      <c r="M96" s="22">
        <v>8</v>
      </c>
      <c r="N96" s="22">
        <v>12</v>
      </c>
      <c r="O96" s="76"/>
      <c r="P96" s="25">
        <f t="shared" si="2"/>
        <v>41</v>
      </c>
    </row>
    <row r="97" spans="1:16" s="12" customFormat="1" ht="15.75" thickBot="1" x14ac:dyDescent="0.3">
      <c r="A97" s="282" t="s">
        <v>327</v>
      </c>
      <c r="B97" s="284" t="s">
        <v>328</v>
      </c>
      <c r="C97" s="22">
        <v>5</v>
      </c>
      <c r="D97" s="22">
        <v>5</v>
      </c>
      <c r="E97" s="22"/>
      <c r="F97" s="22">
        <v>4</v>
      </c>
      <c r="G97" s="22">
        <v>4</v>
      </c>
      <c r="H97" s="22">
        <v>2</v>
      </c>
      <c r="I97" s="22"/>
      <c r="J97" s="22">
        <v>8</v>
      </c>
      <c r="K97" s="22">
        <v>8</v>
      </c>
      <c r="L97" s="22">
        <v>7</v>
      </c>
      <c r="M97" s="22"/>
      <c r="N97" s="22">
        <v>12</v>
      </c>
      <c r="O97" s="76"/>
      <c r="P97" s="25">
        <f t="shared" si="2"/>
        <v>55</v>
      </c>
    </row>
    <row r="98" spans="1:16" s="12" customFormat="1" ht="15.75" thickBot="1" x14ac:dyDescent="0.3">
      <c r="A98" s="282" t="s">
        <v>371</v>
      </c>
      <c r="B98" s="284" t="s">
        <v>372</v>
      </c>
      <c r="C98" s="75">
        <v>4</v>
      </c>
      <c r="D98" s="22">
        <v>5</v>
      </c>
      <c r="E98" s="22">
        <v>4</v>
      </c>
      <c r="F98" s="22"/>
      <c r="G98" s="22">
        <v>4</v>
      </c>
      <c r="H98" s="22">
        <v>5</v>
      </c>
      <c r="I98" s="22"/>
      <c r="J98" s="22">
        <v>7</v>
      </c>
      <c r="K98" s="22"/>
      <c r="L98" s="22">
        <v>5</v>
      </c>
      <c r="M98" s="22">
        <v>5</v>
      </c>
      <c r="N98" s="22">
        <v>12</v>
      </c>
      <c r="O98" s="76"/>
      <c r="P98" s="25">
        <f t="shared" si="2"/>
        <v>51</v>
      </c>
    </row>
    <row r="99" spans="1:16" s="12" customFormat="1" ht="15.75" thickBot="1" x14ac:dyDescent="0.3">
      <c r="A99" s="282" t="s">
        <v>399</v>
      </c>
      <c r="B99" s="284" t="s">
        <v>400</v>
      </c>
      <c r="C99" s="22">
        <v>4</v>
      </c>
      <c r="D99" s="22">
        <v>3</v>
      </c>
      <c r="E99" s="22">
        <v>2</v>
      </c>
      <c r="F99" s="22">
        <v>1</v>
      </c>
      <c r="G99" s="22">
        <v>5</v>
      </c>
      <c r="H99" s="22">
        <v>5</v>
      </c>
      <c r="I99" s="22"/>
      <c r="J99" s="22">
        <v>5</v>
      </c>
      <c r="K99" s="22">
        <v>6</v>
      </c>
      <c r="L99" s="22">
        <v>8</v>
      </c>
      <c r="M99" s="22"/>
      <c r="N99" s="22">
        <v>10</v>
      </c>
      <c r="O99" s="76"/>
      <c r="P99" s="25">
        <f t="shared" si="2"/>
        <v>49</v>
      </c>
    </row>
    <row r="100" spans="1:16" s="12" customFormat="1" ht="15.75" thickBot="1" x14ac:dyDescent="0.3">
      <c r="A100" s="282" t="s">
        <v>405</v>
      </c>
      <c r="B100" s="284" t="s">
        <v>406</v>
      </c>
      <c r="C100" s="75">
        <v>3</v>
      </c>
      <c r="D100" s="22"/>
      <c r="E100" s="22"/>
      <c r="F100" s="22"/>
      <c r="G100" s="22">
        <v>1</v>
      </c>
      <c r="H100" s="22"/>
      <c r="I100" s="22"/>
      <c r="J100" s="22"/>
      <c r="K100" s="22">
        <v>6</v>
      </c>
      <c r="L100" s="22">
        <v>5</v>
      </c>
      <c r="M100" s="22">
        <v>7</v>
      </c>
      <c r="N100" s="22">
        <v>14</v>
      </c>
      <c r="O100" s="76"/>
      <c r="P100" s="25">
        <f t="shared" si="2"/>
        <v>36</v>
      </c>
    </row>
    <row r="101" spans="1:16" s="12" customFormat="1" ht="15.75" thickBot="1" x14ac:dyDescent="0.3">
      <c r="A101" s="282" t="s">
        <v>411</v>
      </c>
      <c r="B101" s="284" t="s">
        <v>412</v>
      </c>
      <c r="C101" s="22">
        <v>5</v>
      </c>
      <c r="D101" s="22">
        <v>5</v>
      </c>
      <c r="E101" s="22"/>
      <c r="F101" s="22">
        <v>4</v>
      </c>
      <c r="G101" s="22">
        <v>4</v>
      </c>
      <c r="H101" s="22">
        <v>5</v>
      </c>
      <c r="I101" s="22"/>
      <c r="J101" s="22">
        <v>8</v>
      </c>
      <c r="K101" s="22">
        <v>8</v>
      </c>
      <c r="L101" s="22">
        <v>7</v>
      </c>
      <c r="M101" s="22"/>
      <c r="N101" s="22">
        <v>12</v>
      </c>
      <c r="O101" s="76"/>
      <c r="P101" s="25">
        <f t="shared" si="2"/>
        <v>58</v>
      </c>
    </row>
    <row r="102" spans="1:16" s="12" customFormat="1" ht="15.75" thickBot="1" x14ac:dyDescent="0.3">
      <c r="A102" s="282" t="s">
        <v>107</v>
      </c>
      <c r="B102" s="284" t="s">
        <v>108</v>
      </c>
      <c r="C102" s="75">
        <v>3</v>
      </c>
      <c r="D102" s="22"/>
      <c r="E102" s="22">
        <v>3</v>
      </c>
      <c r="F102" s="22">
        <v>4</v>
      </c>
      <c r="G102" s="22">
        <v>4</v>
      </c>
      <c r="H102" s="22"/>
      <c r="I102" s="22"/>
      <c r="J102" s="22">
        <v>5</v>
      </c>
      <c r="K102" s="22"/>
      <c r="L102" s="22">
        <v>7</v>
      </c>
      <c r="M102" s="22"/>
      <c r="N102" s="22">
        <v>9</v>
      </c>
      <c r="O102" s="76"/>
      <c r="P102" s="25">
        <f t="shared" si="2"/>
        <v>35</v>
      </c>
    </row>
    <row r="103" spans="1:16" s="12" customFormat="1" ht="15.75" thickBot="1" x14ac:dyDescent="0.3">
      <c r="A103" s="283" t="s">
        <v>143</v>
      </c>
      <c r="B103" s="285" t="s">
        <v>144</v>
      </c>
      <c r="C103" s="22">
        <v>4</v>
      </c>
      <c r="D103" s="22"/>
      <c r="E103" s="75">
        <v>4</v>
      </c>
      <c r="F103" s="22">
        <v>4</v>
      </c>
      <c r="G103" s="22">
        <v>3</v>
      </c>
      <c r="H103" s="22"/>
      <c r="I103" s="22">
        <v>4</v>
      </c>
      <c r="J103" s="22">
        <v>6</v>
      </c>
      <c r="K103" s="22"/>
      <c r="L103" s="22"/>
      <c r="M103" s="22">
        <v>8</v>
      </c>
      <c r="N103" s="22">
        <v>13</v>
      </c>
      <c r="O103" s="76"/>
      <c r="P103" s="25">
        <f t="shared" si="2"/>
        <v>46</v>
      </c>
    </row>
    <row r="104" spans="1:16" s="12" customFormat="1" ht="15.75" thickBot="1" x14ac:dyDescent="0.3">
      <c r="A104" s="282" t="s">
        <v>169</v>
      </c>
      <c r="B104" s="284" t="s">
        <v>170</v>
      </c>
      <c r="C104" s="22"/>
      <c r="D104" s="22"/>
      <c r="E104" s="75">
        <v>2</v>
      </c>
      <c r="F104" s="22"/>
      <c r="G104" s="22">
        <v>5</v>
      </c>
      <c r="H104" s="22"/>
      <c r="I104" s="22">
        <v>4</v>
      </c>
      <c r="J104" s="22">
        <v>7</v>
      </c>
      <c r="K104" s="22">
        <v>5</v>
      </c>
      <c r="L104" s="22">
        <v>7</v>
      </c>
      <c r="M104" s="22"/>
      <c r="N104" s="22">
        <v>12</v>
      </c>
      <c r="O104" s="76"/>
      <c r="P104" s="25">
        <f t="shared" si="2"/>
        <v>42</v>
      </c>
    </row>
    <row r="105" spans="1:16" s="12" customFormat="1" ht="15.75" thickBot="1" x14ac:dyDescent="0.3">
      <c r="A105" s="282" t="s">
        <v>241</v>
      </c>
      <c r="B105" s="284" t="s">
        <v>242</v>
      </c>
      <c r="C105" s="22">
        <v>4</v>
      </c>
      <c r="D105" s="22">
        <v>5</v>
      </c>
      <c r="E105" s="75"/>
      <c r="F105" s="22"/>
      <c r="G105" s="22">
        <v>4</v>
      </c>
      <c r="H105" s="22"/>
      <c r="I105" s="22">
        <v>5</v>
      </c>
      <c r="J105" s="22"/>
      <c r="K105" s="22">
        <v>6</v>
      </c>
      <c r="L105" s="22"/>
      <c r="M105" s="22">
        <v>7</v>
      </c>
      <c r="N105" s="22">
        <v>11</v>
      </c>
      <c r="O105" s="76"/>
      <c r="P105" s="25">
        <f t="shared" si="2"/>
        <v>42</v>
      </c>
    </row>
    <row r="106" spans="1:16" s="12" customFormat="1" ht="15.75" thickBot="1" x14ac:dyDescent="0.3">
      <c r="A106" s="282" t="s">
        <v>245</v>
      </c>
      <c r="B106" s="284" t="s">
        <v>246</v>
      </c>
      <c r="C106" s="22">
        <v>4</v>
      </c>
      <c r="D106" s="22"/>
      <c r="E106" s="75">
        <v>5</v>
      </c>
      <c r="F106" s="22">
        <v>4</v>
      </c>
      <c r="G106" s="22">
        <v>5</v>
      </c>
      <c r="H106" s="22"/>
      <c r="I106" s="22"/>
      <c r="J106" s="22">
        <v>7</v>
      </c>
      <c r="K106" s="22">
        <v>8</v>
      </c>
      <c r="L106" s="22">
        <v>8</v>
      </c>
      <c r="M106" s="22"/>
      <c r="N106" s="22">
        <v>13</v>
      </c>
      <c r="O106" s="76"/>
      <c r="P106" s="25">
        <f t="shared" si="2"/>
        <v>54</v>
      </c>
    </row>
    <row r="107" spans="1:16" s="12" customFormat="1" ht="15.75" thickBot="1" x14ac:dyDescent="0.3">
      <c r="A107" s="282" t="s">
        <v>257</v>
      </c>
      <c r="B107" s="284" t="s">
        <v>258</v>
      </c>
      <c r="C107" s="22">
        <v>4</v>
      </c>
      <c r="D107" s="22"/>
      <c r="E107" s="75">
        <v>5</v>
      </c>
      <c r="F107" s="22">
        <v>5</v>
      </c>
      <c r="G107" s="22"/>
      <c r="H107" s="22">
        <v>5</v>
      </c>
      <c r="I107" s="22">
        <v>5</v>
      </c>
      <c r="J107" s="22">
        <v>6</v>
      </c>
      <c r="K107" s="22"/>
      <c r="L107" s="22"/>
      <c r="M107" s="22">
        <v>8</v>
      </c>
      <c r="N107" s="22">
        <v>13</v>
      </c>
      <c r="O107" s="76"/>
      <c r="P107" s="25">
        <f t="shared" si="2"/>
        <v>51</v>
      </c>
    </row>
    <row r="108" spans="1:16" s="12" customFormat="1" ht="15.75" thickBot="1" x14ac:dyDescent="0.3">
      <c r="A108" s="282" t="s">
        <v>448</v>
      </c>
      <c r="B108" s="284" t="s">
        <v>449</v>
      </c>
      <c r="C108" s="22">
        <v>5</v>
      </c>
      <c r="D108" s="22">
        <v>4</v>
      </c>
      <c r="E108" s="75">
        <v>5</v>
      </c>
      <c r="F108" s="22">
        <v>4</v>
      </c>
      <c r="G108" s="22">
        <v>5</v>
      </c>
      <c r="H108" s="22"/>
      <c r="I108" s="22"/>
      <c r="J108" s="22">
        <v>7</v>
      </c>
      <c r="K108" s="22">
        <v>5</v>
      </c>
      <c r="L108" s="22">
        <v>7</v>
      </c>
      <c r="M108" s="22"/>
      <c r="N108" s="22">
        <v>12</v>
      </c>
      <c r="O108" s="76"/>
      <c r="P108" s="25">
        <f t="shared" si="2"/>
        <v>54</v>
      </c>
    </row>
    <row r="109" spans="1:16" s="12" customFormat="1" ht="15.75" thickBot="1" x14ac:dyDescent="0.3">
      <c r="A109" s="282" t="s">
        <v>319</v>
      </c>
      <c r="B109" s="284" t="s">
        <v>320</v>
      </c>
      <c r="C109" s="22">
        <v>4</v>
      </c>
      <c r="D109" s="22"/>
      <c r="E109" s="75">
        <v>4</v>
      </c>
      <c r="F109" s="22"/>
      <c r="G109" s="22">
        <v>4</v>
      </c>
      <c r="H109" s="22">
        <v>4</v>
      </c>
      <c r="I109" s="22">
        <v>5</v>
      </c>
      <c r="J109" s="22"/>
      <c r="K109" s="22">
        <v>6</v>
      </c>
      <c r="L109" s="22"/>
      <c r="M109" s="22">
        <v>7</v>
      </c>
      <c r="N109" s="22">
        <v>11</v>
      </c>
      <c r="O109" s="76"/>
      <c r="P109" s="25">
        <f t="shared" si="2"/>
        <v>45</v>
      </c>
    </row>
    <row r="110" spans="1:16" s="12" customFormat="1" ht="15.75" thickBot="1" x14ac:dyDescent="0.3">
      <c r="A110" s="282" t="s">
        <v>335</v>
      </c>
      <c r="B110" s="284" t="s">
        <v>336</v>
      </c>
      <c r="C110" s="22">
        <v>4</v>
      </c>
      <c r="D110" s="22">
        <v>4</v>
      </c>
      <c r="E110" s="75">
        <v>5</v>
      </c>
      <c r="F110" s="22"/>
      <c r="G110" s="22">
        <v>5</v>
      </c>
      <c r="H110" s="22"/>
      <c r="I110" s="22">
        <v>4</v>
      </c>
      <c r="J110" s="22">
        <v>7</v>
      </c>
      <c r="K110" s="22">
        <v>8</v>
      </c>
      <c r="L110" s="22">
        <v>8</v>
      </c>
      <c r="M110" s="22"/>
      <c r="N110" s="22">
        <v>13</v>
      </c>
      <c r="O110" s="76"/>
      <c r="P110" s="25">
        <f t="shared" si="2"/>
        <v>58</v>
      </c>
    </row>
    <row r="111" spans="1:16" s="12" customFormat="1" ht="15.75" thickBot="1" x14ac:dyDescent="0.3">
      <c r="A111" s="282" t="s">
        <v>373</v>
      </c>
      <c r="B111" s="284" t="s">
        <v>374</v>
      </c>
      <c r="C111" s="22">
        <v>4</v>
      </c>
      <c r="D111" s="22">
        <v>5</v>
      </c>
      <c r="E111" s="22"/>
      <c r="F111" s="22">
        <v>4</v>
      </c>
      <c r="G111" s="22">
        <v>4</v>
      </c>
      <c r="H111" s="22">
        <v>2</v>
      </c>
      <c r="I111" s="22"/>
      <c r="J111" s="22"/>
      <c r="K111" s="22"/>
      <c r="L111" s="22"/>
      <c r="M111" s="22"/>
      <c r="N111" s="22"/>
      <c r="O111" s="76"/>
      <c r="P111" s="25">
        <f t="shared" si="2"/>
        <v>19</v>
      </c>
    </row>
    <row r="112" spans="1:16" s="12" customFormat="1" ht="15.75" thickBot="1" x14ac:dyDescent="0.3">
      <c r="A112" s="282" t="s">
        <v>381</v>
      </c>
      <c r="B112" s="284" t="s">
        <v>382</v>
      </c>
      <c r="C112" s="75">
        <v>4</v>
      </c>
      <c r="D112" s="22"/>
      <c r="E112" s="22">
        <v>3</v>
      </c>
      <c r="F112" s="22">
        <v>4</v>
      </c>
      <c r="G112" s="22">
        <v>4</v>
      </c>
      <c r="H112" s="22"/>
      <c r="I112" s="22"/>
      <c r="J112" s="22">
        <v>8</v>
      </c>
      <c r="K112" s="22"/>
      <c r="L112" s="22">
        <v>8</v>
      </c>
      <c r="M112" s="22">
        <v>9</v>
      </c>
      <c r="N112" s="22">
        <v>12</v>
      </c>
      <c r="O112" s="76"/>
      <c r="P112" s="25">
        <f t="shared" si="2"/>
        <v>52</v>
      </c>
    </row>
    <row r="113" spans="1:16" s="12" customFormat="1" ht="15.75" thickBot="1" x14ac:dyDescent="0.3">
      <c r="A113" s="282" t="s">
        <v>385</v>
      </c>
      <c r="B113" s="284" t="s">
        <v>386</v>
      </c>
      <c r="C113" s="22">
        <v>5</v>
      </c>
      <c r="D113" s="22">
        <v>5</v>
      </c>
      <c r="E113" s="22"/>
      <c r="F113" s="22">
        <v>4</v>
      </c>
      <c r="G113" s="22">
        <v>4</v>
      </c>
      <c r="H113" s="22">
        <v>5</v>
      </c>
      <c r="I113" s="22"/>
      <c r="J113" s="22">
        <v>8</v>
      </c>
      <c r="K113" s="22">
        <v>8</v>
      </c>
      <c r="L113" s="22">
        <v>7</v>
      </c>
      <c r="M113" s="22"/>
      <c r="N113" s="22">
        <v>12</v>
      </c>
      <c r="O113" s="76"/>
      <c r="P113" s="25">
        <f>SUM(C113:N113)</f>
        <v>58</v>
      </c>
    </row>
    <row r="114" spans="1:16" s="12" customFormat="1" ht="15.75" thickBot="1" x14ac:dyDescent="0.3">
      <c r="A114" s="282" t="s">
        <v>450</v>
      </c>
      <c r="B114" s="284" t="s">
        <v>451</v>
      </c>
      <c r="C114" s="22">
        <v>4</v>
      </c>
      <c r="D114" s="22"/>
      <c r="E114" s="75">
        <v>5</v>
      </c>
      <c r="F114" s="22"/>
      <c r="G114" s="22"/>
      <c r="H114" s="22"/>
      <c r="I114" s="22"/>
      <c r="J114" s="22"/>
      <c r="K114" s="22">
        <v>9</v>
      </c>
      <c r="L114" s="22">
        <v>8</v>
      </c>
      <c r="M114" s="22">
        <v>8</v>
      </c>
      <c r="N114" s="22">
        <v>12</v>
      </c>
      <c r="O114" s="76"/>
      <c r="P114" s="25">
        <f t="shared" ref="P114" si="3">SUM(C114:N114)</f>
        <v>46</v>
      </c>
    </row>
    <row r="115" spans="1:16" s="12" customFormat="1" ht="15.75" x14ac:dyDescent="0.25">
      <c r="A115" s="182" t="s">
        <v>47</v>
      </c>
      <c r="B115" s="183"/>
      <c r="C115" s="83">
        <f t="shared" ref="C115:N115" si="4">COUNTA(C15:C114)</f>
        <v>92</v>
      </c>
      <c r="D115" s="48">
        <f t="shared" si="4"/>
        <v>64</v>
      </c>
      <c r="E115" s="48">
        <f t="shared" si="4"/>
        <v>82</v>
      </c>
      <c r="F115" s="48">
        <f t="shared" si="4"/>
        <v>45</v>
      </c>
      <c r="G115" s="48">
        <f t="shared" si="4"/>
        <v>89</v>
      </c>
      <c r="H115" s="48">
        <f t="shared" si="4"/>
        <v>42</v>
      </c>
      <c r="I115" s="48">
        <f t="shared" si="4"/>
        <v>51</v>
      </c>
      <c r="J115" s="48">
        <f t="shared" si="4"/>
        <v>54</v>
      </c>
      <c r="K115" s="48">
        <f t="shared" si="4"/>
        <v>57</v>
      </c>
      <c r="L115" s="48">
        <f t="shared" si="4"/>
        <v>68</v>
      </c>
      <c r="M115" s="48">
        <f t="shared" si="4"/>
        <v>56</v>
      </c>
      <c r="N115" s="48">
        <f t="shared" si="4"/>
        <v>91</v>
      </c>
      <c r="O115" s="26">
        <f>COUNT(O15:O114)</f>
        <v>0</v>
      </c>
      <c r="P115" s="56"/>
    </row>
    <row r="116" spans="1:16" s="12" customFormat="1" ht="15.75" x14ac:dyDescent="0.25">
      <c r="A116" s="182" t="s">
        <v>4</v>
      </c>
      <c r="B116" s="183"/>
      <c r="C116" s="53">
        <f t="shared" ref="C116:O116" si="5">COUNTIF(C15:C114,"&gt;"&amp;C14)</f>
        <v>61</v>
      </c>
      <c r="D116" s="46">
        <f t="shared" si="5"/>
        <v>58</v>
      </c>
      <c r="E116" s="46">
        <f t="shared" si="5"/>
        <v>67</v>
      </c>
      <c r="F116" s="46">
        <f t="shared" si="5"/>
        <v>34</v>
      </c>
      <c r="G116" s="46">
        <f t="shared" si="5"/>
        <v>76</v>
      </c>
      <c r="H116" s="46">
        <f t="shared" si="5"/>
        <v>20</v>
      </c>
      <c r="I116" s="46">
        <f t="shared" si="5"/>
        <v>49</v>
      </c>
      <c r="J116" s="46">
        <f t="shared" si="5"/>
        <v>39</v>
      </c>
      <c r="K116" s="46">
        <f t="shared" si="5"/>
        <v>32</v>
      </c>
      <c r="L116" s="46">
        <f t="shared" si="5"/>
        <v>66</v>
      </c>
      <c r="M116" s="46">
        <f t="shared" si="5"/>
        <v>55</v>
      </c>
      <c r="N116" s="46">
        <f t="shared" si="5"/>
        <v>84</v>
      </c>
      <c r="O116" s="26">
        <f t="shared" si="5"/>
        <v>0</v>
      </c>
      <c r="P116" s="56"/>
    </row>
    <row r="117" spans="1:16" s="12" customFormat="1" ht="15.75" x14ac:dyDescent="0.25">
      <c r="A117" s="182" t="s">
        <v>52</v>
      </c>
      <c r="B117" s="183"/>
      <c r="C117" s="53">
        <f t="shared" ref="C117:O117" si="6">ROUND(C116*100/C115,0)</f>
        <v>66</v>
      </c>
      <c r="D117" s="53">
        <f t="shared" si="6"/>
        <v>91</v>
      </c>
      <c r="E117" s="46">
        <f t="shared" si="6"/>
        <v>82</v>
      </c>
      <c r="F117" s="46">
        <f t="shared" si="6"/>
        <v>76</v>
      </c>
      <c r="G117" s="46">
        <f t="shared" si="6"/>
        <v>85</v>
      </c>
      <c r="H117" s="46">
        <f t="shared" si="6"/>
        <v>48</v>
      </c>
      <c r="I117" s="46">
        <f t="shared" si="6"/>
        <v>96</v>
      </c>
      <c r="J117" s="46">
        <f t="shared" si="6"/>
        <v>72</v>
      </c>
      <c r="K117" s="46">
        <f t="shared" si="6"/>
        <v>56</v>
      </c>
      <c r="L117" s="46">
        <f t="shared" si="6"/>
        <v>97</v>
      </c>
      <c r="M117" s="46">
        <f t="shared" si="6"/>
        <v>98</v>
      </c>
      <c r="N117" s="46">
        <f t="shared" si="6"/>
        <v>92</v>
      </c>
      <c r="O117" s="26" t="e">
        <f t="shared" si="6"/>
        <v>#DIV/0!</v>
      </c>
      <c r="P117" s="56"/>
    </row>
    <row r="118" spans="1:16" s="12" customFormat="1" x14ac:dyDescent="0.25">
      <c r="A118" s="186" t="s">
        <v>14</v>
      </c>
      <c r="B118" s="187"/>
      <c r="C118" s="53" t="str">
        <f>IF(C117&gt;=80,"3",IF(C117&gt;=70,"2",IF(C117&gt;=60,"1","-")))</f>
        <v>1</v>
      </c>
      <c r="D118" s="46" t="str">
        <f t="shared" ref="D118:O118" si="7">IF(D117&gt;=80,"3",IF(D117&gt;=70,"2",IF(D117&gt;=60,"1","-")))</f>
        <v>3</v>
      </c>
      <c r="E118" s="46" t="str">
        <f t="shared" si="7"/>
        <v>3</v>
      </c>
      <c r="F118" s="46" t="str">
        <f t="shared" si="7"/>
        <v>2</v>
      </c>
      <c r="G118" s="46" t="str">
        <f t="shared" si="7"/>
        <v>3</v>
      </c>
      <c r="H118" s="46" t="str">
        <f t="shared" si="7"/>
        <v>-</v>
      </c>
      <c r="I118" s="46" t="str">
        <f t="shared" si="7"/>
        <v>3</v>
      </c>
      <c r="J118" s="46" t="str">
        <f t="shared" si="7"/>
        <v>2</v>
      </c>
      <c r="K118" s="46" t="str">
        <f t="shared" si="7"/>
        <v>-</v>
      </c>
      <c r="L118" s="46" t="str">
        <f t="shared" si="7"/>
        <v>3</v>
      </c>
      <c r="M118" s="46" t="str">
        <f t="shared" si="7"/>
        <v>3</v>
      </c>
      <c r="N118" s="46" t="str">
        <f t="shared" si="7"/>
        <v>3</v>
      </c>
      <c r="O118" s="26" t="e">
        <f t="shared" si="7"/>
        <v>#DIV/0!</v>
      </c>
      <c r="P118" s="56"/>
    </row>
    <row r="119" spans="1:16" s="12" customFormat="1" x14ac:dyDescent="0.25">
      <c r="B119" s="8"/>
      <c r="C119" s="21" t="s">
        <v>0</v>
      </c>
      <c r="D119" s="21" t="s">
        <v>0</v>
      </c>
      <c r="E119" s="21" t="s">
        <v>1</v>
      </c>
      <c r="F119" s="21" t="s">
        <v>2</v>
      </c>
      <c r="G119" s="21" t="s">
        <v>2</v>
      </c>
      <c r="H119" s="21" t="s">
        <v>2</v>
      </c>
      <c r="I119" s="21" t="s">
        <v>2</v>
      </c>
      <c r="J119" s="21" t="s">
        <v>0</v>
      </c>
      <c r="K119" s="21" t="s">
        <v>0</v>
      </c>
      <c r="L119" s="21" t="s">
        <v>1</v>
      </c>
      <c r="M119" s="21" t="s">
        <v>58</v>
      </c>
      <c r="N119" s="21" t="s">
        <v>3</v>
      </c>
      <c r="P119" s="9"/>
    </row>
    <row r="120" spans="1:16" s="12" customFormat="1" ht="18.75" x14ac:dyDescent="0.3">
      <c r="B120" s="8"/>
      <c r="C120" s="9"/>
      <c r="D120" s="9"/>
      <c r="E120" s="10"/>
      <c r="F120" s="56"/>
      <c r="G120" s="55"/>
      <c r="H120" s="57" t="s">
        <v>15</v>
      </c>
      <c r="I120" s="57"/>
      <c r="J120" s="13" t="s">
        <v>18</v>
      </c>
      <c r="K120" s="13"/>
      <c r="L120" s="14"/>
      <c r="M120" s="14"/>
      <c r="N120" s="15"/>
      <c r="P120" s="9"/>
    </row>
    <row r="121" spans="1:16" s="12" customFormat="1" ht="20.25" x14ac:dyDescent="0.3">
      <c r="B121" s="8"/>
      <c r="C121" s="16"/>
      <c r="D121" s="17"/>
      <c r="E121" s="11"/>
      <c r="F121" s="54" t="s">
        <v>16</v>
      </c>
      <c r="G121" s="55"/>
      <c r="H121" s="18" t="s">
        <v>35</v>
      </c>
      <c r="I121" s="18" t="s">
        <v>14</v>
      </c>
      <c r="J121" s="18" t="s">
        <v>35</v>
      </c>
      <c r="K121" s="18" t="s">
        <v>14</v>
      </c>
      <c r="L121" s="19"/>
      <c r="M121" s="19"/>
      <c r="N121" s="16"/>
      <c r="P121" s="9"/>
    </row>
    <row r="122" spans="1:16" s="12" customFormat="1" ht="20.25" x14ac:dyDescent="0.3">
      <c r="B122" s="8"/>
      <c r="C122" s="16"/>
      <c r="D122" s="16"/>
      <c r="E122" s="11"/>
      <c r="F122" s="54" t="s">
        <v>31</v>
      </c>
      <c r="G122" s="55"/>
      <c r="H122" s="21">
        <f>AVERAGE(C117,D117,J117,K117)</f>
        <v>71.25</v>
      </c>
      <c r="I122" s="46" t="str">
        <f>IF(H122&gt;=80,"3",IF(H122&gt;=70,"2",IF(H122&gt;=60,"1",IF(H122&lt;59,"-"))))</f>
        <v>2</v>
      </c>
      <c r="J122" s="46" t="e">
        <f>(H122*0.3)+($O$117*0.7)</f>
        <v>#DIV/0!</v>
      </c>
      <c r="K122" s="46" t="e">
        <f>IF(J122&gt;=80,"3",IF(J122&gt;=70,"2",IF(J122&gt;=60,"1",IF(J122&lt;59,"-"))))</f>
        <v>#DIV/0!</v>
      </c>
      <c r="L122" s="20"/>
      <c r="M122" s="20"/>
      <c r="N122" s="16"/>
      <c r="P122" s="9"/>
    </row>
    <row r="123" spans="1:16" s="12" customFormat="1" ht="20.25" x14ac:dyDescent="0.3">
      <c r="B123" s="8"/>
      <c r="C123" s="9"/>
      <c r="D123" s="9"/>
      <c r="E123" s="10"/>
      <c r="F123" s="54" t="s">
        <v>32</v>
      </c>
      <c r="G123" s="55"/>
      <c r="H123" s="21">
        <f>AVERAGE(E117,L117)</f>
        <v>89.5</v>
      </c>
      <c r="I123" s="46" t="str">
        <f t="shared" ref="I123:I126" si="8">IF(H123&gt;=80,"3",IF(H123&gt;=70,"2",IF(H123&gt;=60,"1",IF(H123&lt;59,"-"))))</f>
        <v>3</v>
      </c>
      <c r="J123" s="46" t="e">
        <f t="shared" ref="J123:J126" si="9">(H123*0.3)+($O$117*0.7)</f>
        <v>#DIV/0!</v>
      </c>
      <c r="K123" s="46" t="e">
        <f>IF(J123&gt;=80,"3",IF(J123&gt;=70,"2",IF(J123&gt;=60,"1",IF(J123&lt;59,"-"))))</f>
        <v>#DIV/0!</v>
      </c>
      <c r="L123" s="20"/>
      <c r="M123" s="20"/>
      <c r="N123" s="16"/>
      <c r="P123" s="9"/>
    </row>
    <row r="124" spans="1:16" s="12" customFormat="1" ht="20.25" x14ac:dyDescent="0.3">
      <c r="B124" s="8"/>
      <c r="C124" s="9"/>
      <c r="D124" s="9"/>
      <c r="E124" s="10"/>
      <c r="F124" s="54" t="s">
        <v>33</v>
      </c>
      <c r="G124" s="55"/>
      <c r="H124" s="21">
        <f>AVERAGE(F117,G117,H117,I117)</f>
        <v>76.25</v>
      </c>
      <c r="I124" s="46" t="str">
        <f t="shared" si="8"/>
        <v>2</v>
      </c>
      <c r="J124" s="46" t="e">
        <f t="shared" si="9"/>
        <v>#DIV/0!</v>
      </c>
      <c r="K124" s="46" t="e">
        <f>IF(J124&gt;=80,"3",IF(J124&gt;=70,"2",IF(J124&gt;=60,"1",IF(J124&lt;59,"-"))))</f>
        <v>#DIV/0!</v>
      </c>
      <c r="L124" s="20"/>
      <c r="M124" s="20"/>
      <c r="N124" s="16"/>
      <c r="P124" s="9"/>
    </row>
    <row r="125" spans="1:16" s="12" customFormat="1" ht="20.25" x14ac:dyDescent="0.3">
      <c r="B125" s="8"/>
      <c r="C125" s="9"/>
      <c r="D125" s="9"/>
      <c r="E125" s="10"/>
      <c r="F125" s="54" t="s">
        <v>34</v>
      </c>
      <c r="G125" s="55"/>
      <c r="H125" s="21">
        <f>AVERAGE(N117)</f>
        <v>92</v>
      </c>
      <c r="I125" s="46" t="str">
        <f t="shared" si="8"/>
        <v>3</v>
      </c>
      <c r="J125" s="46" t="e">
        <f t="shared" si="9"/>
        <v>#DIV/0!</v>
      </c>
      <c r="K125" s="46" t="e">
        <f>IF(J125&gt;=80,"3",IF(J125&gt;=70,"2",IF(J125&gt;=60,"1",IF(J125&lt;59,"-"))))</f>
        <v>#DIV/0!</v>
      </c>
      <c r="L125" s="20"/>
      <c r="M125" s="20"/>
      <c r="N125" s="16"/>
      <c r="P125" s="9"/>
    </row>
    <row r="126" spans="1:16" s="12" customFormat="1" ht="20.25" x14ac:dyDescent="0.3">
      <c r="B126" s="8"/>
      <c r="C126" s="9"/>
      <c r="D126" s="9"/>
      <c r="E126" s="10"/>
      <c r="F126" s="54" t="s">
        <v>59</v>
      </c>
      <c r="G126" s="55"/>
      <c r="H126" s="21">
        <f>AVERAGE(M117)</f>
        <v>98</v>
      </c>
      <c r="I126" s="46" t="str">
        <f t="shared" si="8"/>
        <v>3</v>
      </c>
      <c r="J126" s="46" t="e">
        <f t="shared" si="9"/>
        <v>#DIV/0!</v>
      </c>
      <c r="K126" s="46" t="e">
        <f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x14ac:dyDescent="0.25"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P127" s="9"/>
    </row>
    <row r="128" spans="1:16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8"/>
    </row>
    <row r="132" spans="1:1" x14ac:dyDescent="0.25">
      <c r="A132" s="38"/>
    </row>
    <row r="133" spans="1:1" x14ac:dyDescent="0.25">
      <c r="A133" s="38"/>
    </row>
    <row r="134" spans="1:1" x14ac:dyDescent="0.25">
      <c r="A134" s="38"/>
    </row>
  </sheetData>
  <mergeCells count="19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M6:P6"/>
    <mergeCell ref="A12:B12"/>
    <mergeCell ref="A115:B115"/>
    <mergeCell ref="A116:B116"/>
    <mergeCell ref="A117:B117"/>
    <mergeCell ref="A118:B118"/>
    <mergeCell ref="C9:N9"/>
    <mergeCell ref="A13:B13"/>
  </mergeCells>
  <pageMargins left="0.7" right="0.7" top="0.75" bottom="0.75" header="0.3" footer="0.3"/>
  <pageSetup orientation="portrait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36" t="str">
        <f>'4.3.3'!D8</f>
        <v>Sub:  INTEGRATED MARKETING COMMUNICATION AND DIGITAL MARKETING                Sub Code: 4.3.3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'4.3.3'!H122</f>
        <v>71.25</v>
      </c>
      <c r="E5" s="28" t="str">
        <f>'4.3.3'!I122</f>
        <v>2</v>
      </c>
      <c r="F5" s="28" t="e">
        <f>'4.3.3'!J122</f>
        <v>#DIV/0!</v>
      </c>
      <c r="G5" s="28" t="e">
        <f>'4.3.3'!K122</f>
        <v>#DIV/0!</v>
      </c>
    </row>
    <row r="6" spans="1:13" x14ac:dyDescent="0.25">
      <c r="C6" s="85" t="s">
        <v>1</v>
      </c>
      <c r="D6" s="28">
        <f>'4.3.3'!H123</f>
        <v>89.5</v>
      </c>
      <c r="E6" s="28" t="str">
        <f>'4.3.3'!I123</f>
        <v>3</v>
      </c>
      <c r="F6" s="28" t="e">
        <f>'4.3.3'!J123</f>
        <v>#DIV/0!</v>
      </c>
      <c r="G6" s="28" t="e">
        <f>'4.3.3'!K123</f>
        <v>#DIV/0!</v>
      </c>
    </row>
    <row r="7" spans="1:13" x14ac:dyDescent="0.25">
      <c r="C7" s="85" t="s">
        <v>2</v>
      </c>
      <c r="D7" s="28">
        <f>'4.3.3'!H124</f>
        <v>76.25</v>
      </c>
      <c r="E7" s="28" t="str">
        <f>'4.3.3'!I124</f>
        <v>2</v>
      </c>
      <c r="F7" s="28" t="e">
        <f>'4.3.3'!J124</f>
        <v>#DIV/0!</v>
      </c>
      <c r="G7" s="28" t="e">
        <f>'4.3.3'!K124</f>
        <v>#DIV/0!</v>
      </c>
    </row>
    <row r="8" spans="1:13" x14ac:dyDescent="0.25">
      <c r="C8" s="85" t="s">
        <v>3</v>
      </c>
      <c r="D8" s="28">
        <f>'4.3.3'!H125</f>
        <v>92</v>
      </c>
      <c r="E8" s="28" t="str">
        <f>'4.3.3'!I125</f>
        <v>3</v>
      </c>
      <c r="F8" s="28" t="e">
        <f>'4.3.3'!J125</f>
        <v>#DIV/0!</v>
      </c>
      <c r="G8" s="28" t="e">
        <f>'4.3.3'!K125</f>
        <v>#DIV/0!</v>
      </c>
    </row>
    <row r="9" spans="1:13" x14ac:dyDescent="0.25">
      <c r="C9" s="85" t="s">
        <v>58</v>
      </c>
      <c r="D9" s="28">
        <f>'4.3.3'!H126</f>
        <v>98</v>
      </c>
      <c r="E9" s="28" t="str">
        <f>'4.3.3'!I126</f>
        <v>3</v>
      </c>
      <c r="F9" s="28" t="e">
        <f>'4.3.3'!J126</f>
        <v>#DIV/0!</v>
      </c>
      <c r="G9" s="28" t="e">
        <f>'4.3.3'!K126</f>
        <v>#DIV/0!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77">
        <v>3</v>
      </c>
      <c r="D14" s="78">
        <v>1</v>
      </c>
      <c r="E14" s="78">
        <v>1</v>
      </c>
      <c r="F14" s="78">
        <v>2</v>
      </c>
      <c r="G14" s="78">
        <v>3</v>
      </c>
      <c r="H14" s="78">
        <v>1</v>
      </c>
      <c r="I14" s="78">
        <v>2</v>
      </c>
      <c r="J14" s="78">
        <v>1</v>
      </c>
      <c r="K14" s="78">
        <v>2</v>
      </c>
      <c r="L14" s="78">
        <v>3</v>
      </c>
      <c r="M14" s="78">
        <v>3</v>
      </c>
    </row>
    <row r="15" spans="1:13" ht="16.5" thickBot="1" x14ac:dyDescent="0.3">
      <c r="B15" s="74" t="s">
        <v>9</v>
      </c>
      <c r="C15" s="79">
        <v>3</v>
      </c>
      <c r="D15" s="80">
        <v>2</v>
      </c>
      <c r="E15" s="80">
        <v>1</v>
      </c>
      <c r="F15" s="80">
        <v>3</v>
      </c>
      <c r="G15" s="80">
        <v>3</v>
      </c>
      <c r="H15" s="80">
        <v>2</v>
      </c>
      <c r="I15" s="80">
        <v>1</v>
      </c>
      <c r="J15" s="80">
        <v>1</v>
      </c>
      <c r="K15" s="80">
        <v>3</v>
      </c>
      <c r="L15" s="78">
        <v>3</v>
      </c>
      <c r="M15" s="78">
        <v>3</v>
      </c>
    </row>
    <row r="16" spans="1:13" ht="16.5" thickBot="1" x14ac:dyDescent="0.3">
      <c r="B16" s="74" t="s">
        <v>10</v>
      </c>
      <c r="C16" s="79">
        <v>3</v>
      </c>
      <c r="D16" s="80">
        <v>3</v>
      </c>
      <c r="E16" s="80">
        <v>1</v>
      </c>
      <c r="F16" s="80">
        <v>2</v>
      </c>
      <c r="G16" s="80">
        <v>3</v>
      </c>
      <c r="H16" s="80">
        <v>1</v>
      </c>
      <c r="I16" s="80">
        <v>1</v>
      </c>
      <c r="J16" s="80">
        <v>1</v>
      </c>
      <c r="K16" s="80">
        <v>3</v>
      </c>
      <c r="L16" s="78">
        <v>3</v>
      </c>
      <c r="M16" s="78">
        <v>3</v>
      </c>
    </row>
    <row r="17" spans="1:13" ht="16.5" thickBot="1" x14ac:dyDescent="0.3">
      <c r="B17" s="74" t="s">
        <v>11</v>
      </c>
      <c r="C17" s="79">
        <v>3</v>
      </c>
      <c r="D17" s="80">
        <v>3</v>
      </c>
      <c r="E17" s="80">
        <v>1</v>
      </c>
      <c r="F17" s="80">
        <v>2</v>
      </c>
      <c r="G17" s="80">
        <v>3</v>
      </c>
      <c r="H17" s="80">
        <v>1</v>
      </c>
      <c r="I17" s="80">
        <v>1</v>
      </c>
      <c r="J17" s="80">
        <v>1</v>
      </c>
      <c r="K17" s="80">
        <v>3</v>
      </c>
      <c r="L17" s="78">
        <v>3</v>
      </c>
      <c r="M17" s="78">
        <v>3</v>
      </c>
    </row>
    <row r="18" spans="1:13" ht="16.5" thickBot="1" x14ac:dyDescent="0.3">
      <c r="B18" s="74" t="s">
        <v>57</v>
      </c>
      <c r="C18" s="79">
        <v>3</v>
      </c>
      <c r="D18" s="80">
        <v>2</v>
      </c>
      <c r="E18" s="80">
        <v>2</v>
      </c>
      <c r="F18" s="80">
        <v>1</v>
      </c>
      <c r="G18" s="80">
        <v>1</v>
      </c>
      <c r="H18" s="80">
        <v>3</v>
      </c>
      <c r="I18" s="80">
        <v>2</v>
      </c>
      <c r="J18" s="80">
        <v>3</v>
      </c>
      <c r="K18" s="80">
        <v>3</v>
      </c>
      <c r="L18" s="78">
        <v>3</v>
      </c>
      <c r="M18" s="78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46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46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46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46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46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46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F22:F23"/>
    <mergeCell ref="G22:G23"/>
    <mergeCell ref="A23:B23"/>
    <mergeCell ref="A22:B22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O16" sqref="O1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473</v>
      </c>
      <c r="M5" s="204"/>
      <c r="N5" s="204" t="s">
        <v>44</v>
      </c>
      <c r="O5" s="204"/>
      <c r="P5" s="95" t="s">
        <v>474</v>
      </c>
    </row>
    <row r="6" spans="1:16" ht="42" customHeight="1" x14ac:dyDescent="0.3">
      <c r="A6" s="130" t="s">
        <v>55</v>
      </c>
      <c r="B6" s="130"/>
      <c r="C6" s="295" t="s">
        <v>472</v>
      </c>
      <c r="D6" s="296"/>
      <c r="E6" s="296"/>
      <c r="F6" s="296"/>
      <c r="G6" s="296"/>
      <c r="H6" s="204" t="s">
        <v>45</v>
      </c>
      <c r="I6" s="204"/>
      <c r="J6" s="204"/>
      <c r="K6" s="204"/>
      <c r="L6" s="204"/>
      <c r="M6" s="216" t="s">
        <v>476</v>
      </c>
      <c r="N6" s="217"/>
      <c r="O6" s="217"/>
      <c r="P6" s="21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5" t="s">
        <v>475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0</v>
      </c>
      <c r="D12" s="21" t="s">
        <v>2</v>
      </c>
      <c r="E12" s="21" t="s">
        <v>68</v>
      </c>
      <c r="F12" s="21" t="s">
        <v>1</v>
      </c>
      <c r="G12" s="21" t="s">
        <v>0</v>
      </c>
      <c r="H12" s="21" t="s">
        <v>3</v>
      </c>
      <c r="I12" s="21" t="s">
        <v>58</v>
      </c>
      <c r="J12" s="21" t="s">
        <v>68</v>
      </c>
      <c r="K12" s="21" t="s">
        <v>1</v>
      </c>
      <c r="L12" s="21" t="s">
        <v>2</v>
      </c>
      <c r="M12" s="21" t="s">
        <v>58</v>
      </c>
      <c r="N12" s="21" t="s">
        <v>2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ht="15.75" thickBot="1" x14ac:dyDescent="0.3">
      <c r="A15" s="282" t="s">
        <v>71</v>
      </c>
      <c r="B15" s="284" t="s">
        <v>72</v>
      </c>
      <c r="C15" s="22">
        <v>4</v>
      </c>
      <c r="D15" s="22">
        <v>4</v>
      </c>
      <c r="E15" s="75">
        <v>5</v>
      </c>
      <c r="F15" s="22">
        <v>3</v>
      </c>
      <c r="G15" s="22"/>
      <c r="H15" s="22"/>
      <c r="I15" s="22">
        <v>5</v>
      </c>
      <c r="J15" s="22">
        <v>5</v>
      </c>
      <c r="K15" s="22"/>
      <c r="L15" s="22">
        <v>7</v>
      </c>
      <c r="M15" s="22"/>
      <c r="N15" s="22">
        <v>9</v>
      </c>
      <c r="O15" s="88"/>
      <c r="P15" s="25">
        <f>SUM(C15:N15)</f>
        <v>42</v>
      </c>
    </row>
    <row r="16" spans="1:16" s="12" customFormat="1" ht="15.75" thickBot="1" x14ac:dyDescent="0.3">
      <c r="A16" s="282" t="s">
        <v>477</v>
      </c>
      <c r="B16" s="284" t="s">
        <v>478</v>
      </c>
      <c r="C16" s="22">
        <v>4</v>
      </c>
      <c r="D16" s="22">
        <v>5</v>
      </c>
      <c r="E16" s="75">
        <v>5</v>
      </c>
      <c r="F16" s="22"/>
      <c r="G16" s="22">
        <v>5</v>
      </c>
      <c r="H16" s="22"/>
      <c r="I16" s="22">
        <v>5</v>
      </c>
      <c r="J16" s="22">
        <v>8</v>
      </c>
      <c r="K16" s="22"/>
      <c r="L16" s="22">
        <v>8</v>
      </c>
      <c r="M16" s="22">
        <v>9</v>
      </c>
      <c r="N16" s="22">
        <v>12</v>
      </c>
      <c r="O16" s="88"/>
      <c r="P16" s="25">
        <f t="shared" ref="P16:P79" si="1">SUM(C16:N16)</f>
        <v>61</v>
      </c>
    </row>
    <row r="17" spans="1:16" s="12" customFormat="1" ht="15.75" thickBot="1" x14ac:dyDescent="0.3">
      <c r="A17" s="282" t="s">
        <v>89</v>
      </c>
      <c r="B17" s="284" t="s">
        <v>90</v>
      </c>
      <c r="C17" s="22">
        <v>4</v>
      </c>
      <c r="D17" s="22">
        <v>5</v>
      </c>
      <c r="E17" s="75">
        <v>5</v>
      </c>
      <c r="F17" s="22">
        <v>5</v>
      </c>
      <c r="G17" s="22">
        <v>5</v>
      </c>
      <c r="H17" s="22"/>
      <c r="I17" s="22"/>
      <c r="J17" s="22"/>
      <c r="K17" s="22">
        <v>9</v>
      </c>
      <c r="L17" s="22">
        <v>8</v>
      </c>
      <c r="M17" s="22">
        <v>8</v>
      </c>
      <c r="N17" s="22">
        <v>12</v>
      </c>
      <c r="O17" s="88"/>
      <c r="P17" s="25">
        <f t="shared" si="1"/>
        <v>61</v>
      </c>
    </row>
    <row r="18" spans="1:16" s="12" customFormat="1" ht="15.75" thickBot="1" x14ac:dyDescent="0.3">
      <c r="A18" s="282" t="s">
        <v>113</v>
      </c>
      <c r="B18" s="284" t="s">
        <v>114</v>
      </c>
      <c r="C18" s="22">
        <v>3</v>
      </c>
      <c r="D18" s="22">
        <v>5</v>
      </c>
      <c r="E18" s="75"/>
      <c r="F18" s="22"/>
      <c r="G18" s="22">
        <v>4</v>
      </c>
      <c r="H18" s="22">
        <v>4</v>
      </c>
      <c r="I18" s="22">
        <v>4</v>
      </c>
      <c r="J18" s="22">
        <v>5</v>
      </c>
      <c r="K18" s="22"/>
      <c r="L18" s="22">
        <v>7</v>
      </c>
      <c r="M18" s="22"/>
      <c r="N18" s="22">
        <v>9</v>
      </c>
      <c r="O18" s="88"/>
      <c r="P18" s="25">
        <f t="shared" si="1"/>
        <v>41</v>
      </c>
    </row>
    <row r="19" spans="1:16" s="12" customFormat="1" ht="15.75" thickBot="1" x14ac:dyDescent="0.3">
      <c r="A19" s="282" t="s">
        <v>153</v>
      </c>
      <c r="B19" s="284" t="s">
        <v>154</v>
      </c>
      <c r="C19" s="75">
        <v>3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>
        <v>6</v>
      </c>
      <c r="K19" s="22"/>
      <c r="L19" s="22"/>
      <c r="M19" s="22">
        <v>8</v>
      </c>
      <c r="N19" s="22">
        <v>13</v>
      </c>
      <c r="O19" s="88"/>
      <c r="P19" s="25">
        <f t="shared" si="1"/>
        <v>46</v>
      </c>
    </row>
    <row r="20" spans="1:16" s="12" customFormat="1" ht="15.75" thickBot="1" x14ac:dyDescent="0.3">
      <c r="A20" s="282" t="s">
        <v>155</v>
      </c>
      <c r="B20" s="284" t="s">
        <v>156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7</v>
      </c>
      <c r="K20" s="22">
        <v>5</v>
      </c>
      <c r="L20" s="22">
        <v>7</v>
      </c>
      <c r="M20" s="22"/>
      <c r="N20" s="22">
        <v>12</v>
      </c>
      <c r="O20" s="88"/>
      <c r="P20" s="25">
        <f t="shared" si="1"/>
        <v>49</v>
      </c>
    </row>
    <row r="21" spans="1:16" s="12" customFormat="1" ht="15.75" thickBot="1" x14ac:dyDescent="0.3">
      <c r="A21" s="282" t="s">
        <v>157</v>
      </c>
      <c r="B21" s="284" t="s">
        <v>158</v>
      </c>
      <c r="C21" s="75">
        <v>3</v>
      </c>
      <c r="D21" s="22"/>
      <c r="E21" s="22"/>
      <c r="F21" s="22"/>
      <c r="G21" s="22">
        <v>1</v>
      </c>
      <c r="H21" s="22"/>
      <c r="I21" s="22"/>
      <c r="J21" s="22"/>
      <c r="K21" s="22">
        <v>6</v>
      </c>
      <c r="L21" s="22"/>
      <c r="M21" s="22">
        <v>7</v>
      </c>
      <c r="N21" s="22">
        <v>11</v>
      </c>
      <c r="O21" s="88"/>
      <c r="P21" s="25">
        <f t="shared" si="1"/>
        <v>28</v>
      </c>
    </row>
    <row r="22" spans="1:16" s="12" customFormat="1" ht="15.75" thickBot="1" x14ac:dyDescent="0.3">
      <c r="A22" s="282" t="s">
        <v>195</v>
      </c>
      <c r="B22" s="284" t="s">
        <v>196</v>
      </c>
      <c r="C22" s="22">
        <v>4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7</v>
      </c>
      <c r="K22" s="22">
        <v>8</v>
      </c>
      <c r="L22" s="22">
        <v>8</v>
      </c>
      <c r="M22" s="22"/>
      <c r="N22" s="22">
        <v>13</v>
      </c>
      <c r="O22" s="88"/>
      <c r="P22" s="25">
        <f t="shared" si="1"/>
        <v>55</v>
      </c>
    </row>
    <row r="23" spans="1:16" s="12" customFormat="1" ht="15.75" thickBot="1" x14ac:dyDescent="0.3">
      <c r="A23" s="282" t="s">
        <v>227</v>
      </c>
      <c r="B23" s="284" t="s">
        <v>228</v>
      </c>
      <c r="C23" s="75">
        <v>4</v>
      </c>
      <c r="D23" s="22"/>
      <c r="E23" s="22">
        <v>3</v>
      </c>
      <c r="F23" s="22">
        <v>4</v>
      </c>
      <c r="G23" s="22">
        <v>4</v>
      </c>
      <c r="H23" s="22"/>
      <c r="I23" s="22"/>
      <c r="J23" s="22"/>
      <c r="K23" s="22"/>
      <c r="L23" s="22">
        <v>9</v>
      </c>
      <c r="M23" s="22">
        <v>10</v>
      </c>
      <c r="N23" s="22">
        <v>13</v>
      </c>
      <c r="O23" s="88"/>
      <c r="P23" s="25">
        <f t="shared" si="1"/>
        <v>47</v>
      </c>
    </row>
    <row r="24" spans="1:16" s="12" customFormat="1" ht="15.75" thickBot="1" x14ac:dyDescent="0.3">
      <c r="A24" s="282" t="s">
        <v>479</v>
      </c>
      <c r="B24" s="284" t="s">
        <v>480</v>
      </c>
      <c r="C24" s="22">
        <v>3</v>
      </c>
      <c r="D24" s="22"/>
      <c r="E24" s="75">
        <v>4</v>
      </c>
      <c r="F24" s="22">
        <v>4</v>
      </c>
      <c r="G24" s="22">
        <v>3</v>
      </c>
      <c r="H24" s="22"/>
      <c r="I24" s="22">
        <v>4</v>
      </c>
      <c r="J24" s="22"/>
      <c r="K24" s="22"/>
      <c r="L24" s="22"/>
      <c r="M24" s="22"/>
      <c r="N24" s="22"/>
      <c r="O24" s="88"/>
      <c r="P24" s="25">
        <f t="shared" si="1"/>
        <v>18</v>
      </c>
    </row>
    <row r="25" spans="1:16" s="12" customFormat="1" ht="15.75" thickBot="1" x14ac:dyDescent="0.3">
      <c r="A25" s="282" t="s">
        <v>233</v>
      </c>
      <c r="B25" s="284" t="s">
        <v>234</v>
      </c>
      <c r="C25" s="22">
        <v>4</v>
      </c>
      <c r="D25" s="22"/>
      <c r="E25" s="75">
        <v>5</v>
      </c>
      <c r="F25" s="22"/>
      <c r="G25" s="22"/>
      <c r="H25" s="22"/>
      <c r="I25" s="22">
        <v>4</v>
      </c>
      <c r="J25" s="22">
        <v>8</v>
      </c>
      <c r="K25" s="22"/>
      <c r="L25" s="22">
        <v>8</v>
      </c>
      <c r="M25" s="22">
        <v>9</v>
      </c>
      <c r="N25" s="22">
        <v>12</v>
      </c>
      <c r="O25" s="88"/>
      <c r="P25" s="25">
        <f t="shared" si="1"/>
        <v>50</v>
      </c>
    </row>
    <row r="26" spans="1:16" s="12" customFormat="1" ht="15.75" thickBot="1" x14ac:dyDescent="0.3">
      <c r="A26" s="282" t="s">
        <v>481</v>
      </c>
      <c r="B26" s="284" t="s">
        <v>482</v>
      </c>
      <c r="C26" s="22">
        <v>5</v>
      </c>
      <c r="D26" s="22">
        <v>4</v>
      </c>
      <c r="E26" s="75">
        <v>5</v>
      </c>
      <c r="F26" s="22">
        <v>5</v>
      </c>
      <c r="G26" s="22">
        <v>4</v>
      </c>
      <c r="H26" s="22"/>
      <c r="I26" s="22"/>
      <c r="J26" s="22"/>
      <c r="K26" s="22">
        <v>9</v>
      </c>
      <c r="L26" s="22">
        <v>8</v>
      </c>
      <c r="M26" s="22">
        <v>8</v>
      </c>
      <c r="N26" s="22">
        <v>12</v>
      </c>
      <c r="O26" s="88"/>
      <c r="P26" s="25">
        <f t="shared" si="1"/>
        <v>60</v>
      </c>
    </row>
    <row r="27" spans="1:16" s="12" customFormat="1" ht="15.75" thickBot="1" x14ac:dyDescent="0.3">
      <c r="A27" s="282" t="s">
        <v>273</v>
      </c>
      <c r="B27" s="284" t="s">
        <v>274</v>
      </c>
      <c r="C27" s="22">
        <v>4</v>
      </c>
      <c r="D27" s="22">
        <v>4</v>
      </c>
      <c r="E27" s="75">
        <v>5</v>
      </c>
      <c r="F27" s="22">
        <v>3</v>
      </c>
      <c r="G27" s="22"/>
      <c r="H27" s="22"/>
      <c r="I27" s="22">
        <v>5</v>
      </c>
      <c r="J27" s="22">
        <v>5</v>
      </c>
      <c r="K27" s="22"/>
      <c r="L27" s="22">
        <v>7</v>
      </c>
      <c r="M27" s="22"/>
      <c r="N27" s="22">
        <v>9</v>
      </c>
      <c r="O27" s="88"/>
      <c r="P27" s="25">
        <f t="shared" si="1"/>
        <v>42</v>
      </c>
    </row>
    <row r="28" spans="1:16" s="12" customFormat="1" ht="15.75" thickBot="1" x14ac:dyDescent="0.3">
      <c r="A28" s="282" t="s">
        <v>483</v>
      </c>
      <c r="B28" s="284" t="s">
        <v>484</v>
      </c>
      <c r="C28" s="22">
        <v>4</v>
      </c>
      <c r="D28" s="22"/>
      <c r="E28" s="75">
        <v>4</v>
      </c>
      <c r="F28" s="22">
        <v>3</v>
      </c>
      <c r="G28" s="22"/>
      <c r="H28" s="22"/>
      <c r="I28" s="22"/>
      <c r="J28" s="22">
        <v>6</v>
      </c>
      <c r="K28" s="22"/>
      <c r="L28" s="22"/>
      <c r="M28" s="22">
        <v>8</v>
      </c>
      <c r="N28" s="22">
        <v>13</v>
      </c>
      <c r="O28" s="88"/>
      <c r="P28" s="25">
        <f t="shared" si="1"/>
        <v>38</v>
      </c>
    </row>
    <row r="29" spans="1:16" s="12" customFormat="1" ht="15.75" thickBot="1" x14ac:dyDescent="0.3">
      <c r="A29" s="282" t="s">
        <v>301</v>
      </c>
      <c r="B29" s="284" t="s">
        <v>302</v>
      </c>
      <c r="C29" s="22"/>
      <c r="D29" s="22"/>
      <c r="E29" s="22"/>
      <c r="F29" s="22"/>
      <c r="G29" s="22"/>
      <c r="H29" s="22"/>
      <c r="I29" s="22"/>
      <c r="J29" s="22">
        <v>7</v>
      </c>
      <c r="K29" s="22">
        <v>5</v>
      </c>
      <c r="L29" s="22">
        <v>7</v>
      </c>
      <c r="M29" s="22"/>
      <c r="N29" s="22">
        <v>12</v>
      </c>
      <c r="O29" s="88"/>
      <c r="P29" s="25">
        <f t="shared" si="1"/>
        <v>31</v>
      </c>
    </row>
    <row r="30" spans="1:16" s="12" customFormat="1" ht="15.75" thickBot="1" x14ac:dyDescent="0.3">
      <c r="A30" s="282" t="s">
        <v>309</v>
      </c>
      <c r="B30" s="284" t="s">
        <v>310</v>
      </c>
      <c r="C30" s="22">
        <v>4</v>
      </c>
      <c r="D30" s="22"/>
      <c r="E30" s="75">
        <v>5</v>
      </c>
      <c r="F30" s="22">
        <v>5</v>
      </c>
      <c r="G30" s="22">
        <v>4</v>
      </c>
      <c r="H30" s="22"/>
      <c r="I30" s="22">
        <v>5</v>
      </c>
      <c r="J30" s="22"/>
      <c r="K30" s="22">
        <v>6</v>
      </c>
      <c r="L30" s="22"/>
      <c r="M30" s="22">
        <v>7</v>
      </c>
      <c r="N30" s="22">
        <v>11</v>
      </c>
      <c r="O30" s="88"/>
      <c r="P30" s="25">
        <f t="shared" si="1"/>
        <v>47</v>
      </c>
    </row>
    <row r="31" spans="1:16" s="12" customFormat="1" ht="15.75" thickBot="1" x14ac:dyDescent="0.3">
      <c r="A31" s="282" t="s">
        <v>353</v>
      </c>
      <c r="B31" s="284" t="s">
        <v>354</v>
      </c>
      <c r="C31" s="22">
        <v>4</v>
      </c>
      <c r="D31" s="22">
        <v>4</v>
      </c>
      <c r="E31" s="75">
        <v>5</v>
      </c>
      <c r="F31" s="22">
        <v>3</v>
      </c>
      <c r="G31" s="22"/>
      <c r="H31" s="22"/>
      <c r="I31" s="22">
        <v>5</v>
      </c>
      <c r="J31" s="22">
        <v>7</v>
      </c>
      <c r="K31" s="22">
        <v>8</v>
      </c>
      <c r="L31" s="22">
        <v>8</v>
      </c>
      <c r="M31" s="22"/>
      <c r="N31" s="22">
        <v>13</v>
      </c>
      <c r="O31" s="88"/>
      <c r="P31" s="25">
        <f t="shared" si="1"/>
        <v>57</v>
      </c>
    </row>
    <row r="32" spans="1:16" s="12" customFormat="1" ht="15.75" thickBot="1" x14ac:dyDescent="0.3">
      <c r="A32" s="282" t="s">
        <v>369</v>
      </c>
      <c r="B32" s="284" t="s">
        <v>370</v>
      </c>
      <c r="C32" s="22">
        <v>4</v>
      </c>
      <c r="D32" s="22">
        <v>4</v>
      </c>
      <c r="E32" s="75">
        <v>5</v>
      </c>
      <c r="F32" s="22">
        <v>5</v>
      </c>
      <c r="G32" s="22">
        <v>4</v>
      </c>
      <c r="H32" s="22"/>
      <c r="I32" s="22">
        <v>5</v>
      </c>
      <c r="J32" s="22"/>
      <c r="K32" s="22"/>
      <c r="L32" s="22">
        <v>9</v>
      </c>
      <c r="M32" s="22">
        <v>10</v>
      </c>
      <c r="N32" s="22">
        <v>13</v>
      </c>
      <c r="O32" s="88"/>
      <c r="P32" s="25">
        <f t="shared" si="1"/>
        <v>59</v>
      </c>
    </row>
    <row r="33" spans="1:16" s="12" customFormat="1" ht="15.75" thickBot="1" x14ac:dyDescent="0.3">
      <c r="A33" s="282" t="s">
        <v>375</v>
      </c>
      <c r="B33" s="284" t="s">
        <v>376</v>
      </c>
      <c r="C33" s="75">
        <v>3</v>
      </c>
      <c r="D33" s="22"/>
      <c r="E33" s="22">
        <v>3</v>
      </c>
      <c r="F33" s="22">
        <v>4</v>
      </c>
      <c r="G33" s="22">
        <v>4</v>
      </c>
      <c r="H33" s="22"/>
      <c r="I33" s="22"/>
      <c r="J33" s="22">
        <v>8</v>
      </c>
      <c r="K33" s="22"/>
      <c r="L33" s="22">
        <v>8</v>
      </c>
      <c r="M33" s="22">
        <v>9</v>
      </c>
      <c r="N33" s="22">
        <v>12</v>
      </c>
      <c r="O33" s="88"/>
      <c r="P33" s="25">
        <f t="shared" si="1"/>
        <v>51</v>
      </c>
    </row>
    <row r="34" spans="1:16" s="12" customFormat="1" ht="15.75" thickBot="1" x14ac:dyDescent="0.3">
      <c r="A34" s="282" t="s">
        <v>379</v>
      </c>
      <c r="B34" s="284" t="s">
        <v>485</v>
      </c>
      <c r="C34" s="22">
        <v>3</v>
      </c>
      <c r="D34" s="22"/>
      <c r="E34" s="75">
        <v>5</v>
      </c>
      <c r="F34" s="22"/>
      <c r="G34" s="22">
        <v>3</v>
      </c>
      <c r="H34" s="22">
        <v>4</v>
      </c>
      <c r="I34" s="22">
        <v>4</v>
      </c>
      <c r="J34" s="22"/>
      <c r="K34" s="22">
        <v>9</v>
      </c>
      <c r="L34" s="22">
        <v>8</v>
      </c>
      <c r="M34" s="22">
        <v>8</v>
      </c>
      <c r="N34" s="22">
        <v>12</v>
      </c>
      <c r="O34" s="88"/>
      <c r="P34" s="25">
        <f t="shared" si="1"/>
        <v>56</v>
      </c>
    </row>
    <row r="35" spans="1:16" s="12" customFormat="1" ht="15.75" thickBot="1" x14ac:dyDescent="0.3">
      <c r="A35" s="282" t="s">
        <v>397</v>
      </c>
      <c r="B35" s="284" t="s">
        <v>398</v>
      </c>
      <c r="C35" s="22">
        <v>4</v>
      </c>
      <c r="D35" s="22"/>
      <c r="E35" s="75">
        <v>5</v>
      </c>
      <c r="F35" s="22">
        <v>5</v>
      </c>
      <c r="G35" s="22">
        <v>4</v>
      </c>
      <c r="H35" s="22"/>
      <c r="I35" s="22">
        <v>5</v>
      </c>
      <c r="J35" s="22"/>
      <c r="K35" s="22">
        <v>6</v>
      </c>
      <c r="L35" s="22"/>
      <c r="M35" s="22">
        <v>7</v>
      </c>
      <c r="N35" s="22">
        <v>11</v>
      </c>
      <c r="O35" s="88"/>
      <c r="P35" s="25">
        <f t="shared" si="1"/>
        <v>47</v>
      </c>
    </row>
    <row r="36" spans="1:16" s="12" customFormat="1" ht="15.75" thickBot="1" x14ac:dyDescent="0.3">
      <c r="A36" s="282" t="s">
        <v>407</v>
      </c>
      <c r="B36" s="284" t="s">
        <v>408</v>
      </c>
      <c r="C36" s="22">
        <v>3</v>
      </c>
      <c r="D36" s="22"/>
      <c r="E36" s="75">
        <v>5</v>
      </c>
      <c r="F36" s="22"/>
      <c r="G36" s="22">
        <v>3</v>
      </c>
      <c r="H36" s="22">
        <v>4</v>
      </c>
      <c r="I36" s="22">
        <v>4</v>
      </c>
      <c r="J36" s="22"/>
      <c r="K36" s="22">
        <v>9</v>
      </c>
      <c r="L36" s="22">
        <v>8</v>
      </c>
      <c r="M36" s="22">
        <v>8</v>
      </c>
      <c r="N36" s="22">
        <v>12</v>
      </c>
      <c r="O36" s="88"/>
      <c r="P36" s="25">
        <f t="shared" si="1"/>
        <v>56</v>
      </c>
    </row>
    <row r="37" spans="1:16" s="12" customFormat="1" ht="15.75" thickBot="1" x14ac:dyDescent="0.3">
      <c r="A37" s="282" t="s">
        <v>409</v>
      </c>
      <c r="B37" s="284" t="s">
        <v>410</v>
      </c>
      <c r="C37" s="22">
        <v>4</v>
      </c>
      <c r="D37" s="22"/>
      <c r="E37" s="75">
        <v>5</v>
      </c>
      <c r="F37" s="22">
        <v>5</v>
      </c>
      <c r="G37" s="22">
        <v>4</v>
      </c>
      <c r="H37" s="22"/>
      <c r="I37" s="22">
        <v>5</v>
      </c>
      <c r="J37" s="22"/>
      <c r="K37" s="22">
        <v>6</v>
      </c>
      <c r="L37" s="22"/>
      <c r="M37" s="22">
        <v>7</v>
      </c>
      <c r="N37" s="22">
        <v>11</v>
      </c>
      <c r="O37" s="88"/>
      <c r="P37" s="25">
        <f t="shared" si="1"/>
        <v>47</v>
      </c>
    </row>
    <row r="38" spans="1:16" s="12" customFormat="1" ht="15.75" thickBot="1" x14ac:dyDescent="0.3">
      <c r="A38" s="282" t="s">
        <v>415</v>
      </c>
      <c r="B38" s="284" t="s">
        <v>416</v>
      </c>
      <c r="C38" s="22">
        <v>3</v>
      </c>
      <c r="D38" s="22">
        <v>4</v>
      </c>
      <c r="E38" s="75">
        <v>5</v>
      </c>
      <c r="F38" s="22">
        <v>3</v>
      </c>
      <c r="G38" s="22"/>
      <c r="H38" s="22"/>
      <c r="I38" s="22">
        <v>5</v>
      </c>
      <c r="J38" s="22">
        <v>7</v>
      </c>
      <c r="K38" s="22">
        <v>8</v>
      </c>
      <c r="L38" s="22">
        <v>8</v>
      </c>
      <c r="M38" s="22"/>
      <c r="N38" s="22">
        <v>13</v>
      </c>
      <c r="O38" s="88"/>
      <c r="P38" s="25">
        <f t="shared" si="1"/>
        <v>56</v>
      </c>
    </row>
    <row r="39" spans="1:16" s="12" customFormat="1" ht="15.75" thickBot="1" x14ac:dyDescent="0.3">
      <c r="A39" s="282" t="s">
        <v>423</v>
      </c>
      <c r="B39" s="284" t="s">
        <v>424</v>
      </c>
      <c r="C39" s="22">
        <v>5</v>
      </c>
      <c r="D39" s="22">
        <v>4</v>
      </c>
      <c r="E39" s="75">
        <v>5</v>
      </c>
      <c r="F39" s="22">
        <v>5</v>
      </c>
      <c r="G39" s="22">
        <v>4</v>
      </c>
      <c r="H39" s="22"/>
      <c r="I39" s="22">
        <v>5</v>
      </c>
      <c r="J39" s="22"/>
      <c r="K39" s="22"/>
      <c r="L39" s="22">
        <v>9</v>
      </c>
      <c r="M39" s="22">
        <v>10</v>
      </c>
      <c r="N39" s="22">
        <v>13</v>
      </c>
      <c r="O39" s="88"/>
      <c r="P39" s="25">
        <f t="shared" si="1"/>
        <v>60</v>
      </c>
    </row>
    <row r="40" spans="1:16" s="12" customFormat="1" ht="15.75" thickBot="1" x14ac:dyDescent="0.3">
      <c r="A40" s="282" t="s">
        <v>486</v>
      </c>
      <c r="B40" s="284" t="s">
        <v>487</v>
      </c>
      <c r="C40" s="75">
        <v>4</v>
      </c>
      <c r="D40" s="22">
        <v>5</v>
      </c>
      <c r="E40" s="22">
        <v>4</v>
      </c>
      <c r="F40" s="22"/>
      <c r="G40" s="22">
        <v>4</v>
      </c>
      <c r="H40" s="22">
        <v>3</v>
      </c>
      <c r="I40" s="22"/>
      <c r="J40" s="22"/>
      <c r="K40" s="22">
        <v>7</v>
      </c>
      <c r="L40" s="22">
        <v>8</v>
      </c>
      <c r="M40" s="22">
        <v>7</v>
      </c>
      <c r="N40" s="22">
        <v>9</v>
      </c>
      <c r="O40" s="88"/>
      <c r="P40" s="25">
        <f t="shared" si="1"/>
        <v>51</v>
      </c>
    </row>
    <row r="41" spans="1:16" s="12" customFormat="1" ht="15.75" thickBot="1" x14ac:dyDescent="0.3">
      <c r="A41" s="282" t="s">
        <v>83</v>
      </c>
      <c r="B41" s="284" t="s">
        <v>84</v>
      </c>
      <c r="C41" s="22">
        <v>4</v>
      </c>
      <c r="D41" s="22">
        <v>3</v>
      </c>
      <c r="E41" s="22">
        <v>2</v>
      </c>
      <c r="F41" s="22">
        <v>1</v>
      </c>
      <c r="G41" s="22">
        <v>5</v>
      </c>
      <c r="H41" s="22">
        <v>3</v>
      </c>
      <c r="I41" s="22"/>
      <c r="J41" s="22">
        <v>8</v>
      </c>
      <c r="K41" s="22"/>
      <c r="L41" s="22">
        <v>8</v>
      </c>
      <c r="M41" s="22">
        <v>9</v>
      </c>
      <c r="N41" s="22">
        <v>12</v>
      </c>
      <c r="O41" s="88"/>
      <c r="P41" s="25">
        <f t="shared" si="1"/>
        <v>55</v>
      </c>
    </row>
    <row r="42" spans="1:16" s="12" customFormat="1" ht="15.75" thickBot="1" x14ac:dyDescent="0.3">
      <c r="A42" s="282" t="s">
        <v>91</v>
      </c>
      <c r="B42" s="284" t="s">
        <v>92</v>
      </c>
      <c r="C42" s="75">
        <v>4</v>
      </c>
      <c r="D42" s="22"/>
      <c r="E42" s="22"/>
      <c r="F42" s="22"/>
      <c r="G42" s="22">
        <v>1</v>
      </c>
      <c r="H42" s="22"/>
      <c r="I42" s="22"/>
      <c r="J42" s="22"/>
      <c r="K42" s="22">
        <v>9</v>
      </c>
      <c r="L42" s="22">
        <v>8</v>
      </c>
      <c r="M42" s="22">
        <v>8</v>
      </c>
      <c r="N42" s="22">
        <v>12</v>
      </c>
      <c r="O42" s="88"/>
      <c r="P42" s="25">
        <f t="shared" si="1"/>
        <v>42</v>
      </c>
    </row>
    <row r="43" spans="1:16" s="12" customFormat="1" ht="15.75" thickBot="1" x14ac:dyDescent="0.3">
      <c r="A43" s="282" t="s">
        <v>97</v>
      </c>
      <c r="B43" s="284" t="s">
        <v>98</v>
      </c>
      <c r="C43" s="22">
        <v>3</v>
      </c>
      <c r="D43" s="22">
        <v>5</v>
      </c>
      <c r="E43" s="22"/>
      <c r="F43" s="22">
        <v>4</v>
      </c>
      <c r="G43" s="22">
        <v>4</v>
      </c>
      <c r="H43" s="22">
        <v>2</v>
      </c>
      <c r="I43" s="22"/>
      <c r="J43" s="22">
        <v>8</v>
      </c>
      <c r="K43" s="22">
        <v>8</v>
      </c>
      <c r="L43" s="22">
        <v>7</v>
      </c>
      <c r="M43" s="22"/>
      <c r="N43" s="22">
        <v>12</v>
      </c>
      <c r="O43" s="88"/>
      <c r="P43" s="25">
        <f t="shared" si="1"/>
        <v>53</v>
      </c>
    </row>
    <row r="44" spans="1:16" s="12" customFormat="1" ht="15.75" thickBot="1" x14ac:dyDescent="0.3">
      <c r="A44" s="282" t="s">
        <v>446</v>
      </c>
      <c r="B44" s="284" t="s">
        <v>447</v>
      </c>
      <c r="C44" s="75">
        <v>4</v>
      </c>
      <c r="D44" s="22">
        <v>5</v>
      </c>
      <c r="E44" s="22">
        <v>4</v>
      </c>
      <c r="F44" s="22"/>
      <c r="G44" s="22">
        <v>4</v>
      </c>
      <c r="H44" s="22">
        <v>5</v>
      </c>
      <c r="I44" s="22"/>
      <c r="J44" s="22">
        <v>7</v>
      </c>
      <c r="K44" s="22"/>
      <c r="L44" s="22">
        <v>5</v>
      </c>
      <c r="M44" s="22">
        <v>5</v>
      </c>
      <c r="N44" s="22">
        <v>12</v>
      </c>
      <c r="O44" s="88"/>
      <c r="P44" s="25">
        <f t="shared" si="1"/>
        <v>51</v>
      </c>
    </row>
    <row r="45" spans="1:16" s="12" customFormat="1" ht="15.75" thickBot="1" x14ac:dyDescent="0.3">
      <c r="A45" s="282" t="s">
        <v>117</v>
      </c>
      <c r="B45" s="284" t="s">
        <v>118</v>
      </c>
      <c r="C45" s="22">
        <v>4</v>
      </c>
      <c r="D45" s="22">
        <v>3</v>
      </c>
      <c r="E45" s="22">
        <v>2</v>
      </c>
      <c r="F45" s="22">
        <v>1</v>
      </c>
      <c r="G45" s="22">
        <v>5</v>
      </c>
      <c r="H45" s="22">
        <v>5</v>
      </c>
      <c r="I45" s="22"/>
      <c r="J45" s="22">
        <v>5</v>
      </c>
      <c r="K45" s="22">
        <v>6</v>
      </c>
      <c r="L45" s="22">
        <v>8</v>
      </c>
      <c r="M45" s="22"/>
      <c r="N45" s="22">
        <v>10</v>
      </c>
      <c r="O45" s="88"/>
      <c r="P45" s="25">
        <f t="shared" si="1"/>
        <v>49</v>
      </c>
    </row>
    <row r="46" spans="1:16" s="12" customFormat="1" ht="15.75" thickBot="1" x14ac:dyDescent="0.3">
      <c r="A46" s="282" t="s">
        <v>119</v>
      </c>
      <c r="B46" s="284" t="s">
        <v>120</v>
      </c>
      <c r="C46" s="75">
        <v>3</v>
      </c>
      <c r="D46" s="22"/>
      <c r="E46" s="22"/>
      <c r="F46" s="22"/>
      <c r="G46" s="22">
        <v>1</v>
      </c>
      <c r="H46" s="22"/>
      <c r="I46" s="22"/>
      <c r="J46" s="22"/>
      <c r="K46" s="22">
        <v>6</v>
      </c>
      <c r="L46" s="22">
        <v>5</v>
      </c>
      <c r="M46" s="22">
        <v>7</v>
      </c>
      <c r="N46" s="22">
        <v>14</v>
      </c>
      <c r="O46" s="88"/>
      <c r="P46" s="25">
        <f t="shared" si="1"/>
        <v>36</v>
      </c>
    </row>
    <row r="47" spans="1:16" s="12" customFormat="1" ht="15.75" thickBot="1" x14ac:dyDescent="0.3">
      <c r="A47" s="282" t="s">
        <v>125</v>
      </c>
      <c r="B47" s="284" t="s">
        <v>126</v>
      </c>
      <c r="C47" s="22">
        <v>5</v>
      </c>
      <c r="D47" s="22">
        <v>5</v>
      </c>
      <c r="E47" s="22"/>
      <c r="F47" s="22">
        <v>4</v>
      </c>
      <c r="G47" s="22">
        <v>4</v>
      </c>
      <c r="H47" s="22">
        <v>5</v>
      </c>
      <c r="I47" s="22"/>
      <c r="J47" s="22">
        <v>8</v>
      </c>
      <c r="K47" s="22">
        <v>8</v>
      </c>
      <c r="L47" s="22">
        <v>7</v>
      </c>
      <c r="M47" s="22"/>
      <c r="N47" s="22">
        <v>12</v>
      </c>
      <c r="O47" s="88"/>
      <c r="P47" s="25">
        <f t="shared" si="1"/>
        <v>58</v>
      </c>
    </row>
    <row r="48" spans="1:16" s="12" customFormat="1" ht="15.75" thickBot="1" x14ac:dyDescent="0.3">
      <c r="A48" s="282" t="s">
        <v>135</v>
      </c>
      <c r="B48" s="284" t="s">
        <v>136</v>
      </c>
      <c r="C48" s="75">
        <v>5</v>
      </c>
      <c r="D48" s="22"/>
      <c r="E48" s="22">
        <v>3</v>
      </c>
      <c r="F48" s="22">
        <v>4</v>
      </c>
      <c r="G48" s="22">
        <v>4</v>
      </c>
      <c r="H48" s="22"/>
      <c r="I48" s="22"/>
      <c r="J48" s="22">
        <v>5</v>
      </c>
      <c r="K48" s="22"/>
      <c r="L48" s="22">
        <v>7</v>
      </c>
      <c r="M48" s="22"/>
      <c r="N48" s="22">
        <v>9</v>
      </c>
      <c r="O48" s="88"/>
      <c r="P48" s="25">
        <f t="shared" si="1"/>
        <v>37</v>
      </c>
    </row>
    <row r="49" spans="1:16" s="12" customFormat="1" ht="15.75" thickBot="1" x14ac:dyDescent="0.3">
      <c r="A49" s="282" t="s">
        <v>139</v>
      </c>
      <c r="B49" s="284" t="s">
        <v>140</v>
      </c>
      <c r="C49" s="22">
        <v>4</v>
      </c>
      <c r="D49" s="22"/>
      <c r="E49" s="75">
        <v>4</v>
      </c>
      <c r="F49" s="22">
        <v>4</v>
      </c>
      <c r="G49" s="22">
        <v>3</v>
      </c>
      <c r="H49" s="22"/>
      <c r="I49" s="22">
        <v>4</v>
      </c>
      <c r="J49" s="22">
        <v>6</v>
      </c>
      <c r="K49" s="22"/>
      <c r="L49" s="22"/>
      <c r="M49" s="22">
        <v>8</v>
      </c>
      <c r="N49" s="22">
        <v>13</v>
      </c>
      <c r="O49" s="88"/>
      <c r="P49" s="25">
        <f t="shared" si="1"/>
        <v>46</v>
      </c>
    </row>
    <row r="50" spans="1:16" s="12" customFormat="1" ht="15.75" thickBot="1" x14ac:dyDescent="0.3">
      <c r="A50" s="282" t="s">
        <v>141</v>
      </c>
      <c r="B50" s="284" t="s">
        <v>142</v>
      </c>
      <c r="C50" s="22"/>
      <c r="D50" s="22"/>
      <c r="E50" s="75">
        <v>2</v>
      </c>
      <c r="F50" s="22"/>
      <c r="G50" s="22">
        <v>5</v>
      </c>
      <c r="H50" s="22"/>
      <c r="I50" s="22">
        <v>4</v>
      </c>
      <c r="J50" s="22">
        <v>7</v>
      </c>
      <c r="K50" s="22">
        <v>5</v>
      </c>
      <c r="L50" s="22">
        <v>7</v>
      </c>
      <c r="M50" s="22"/>
      <c r="N50" s="22">
        <v>12</v>
      </c>
      <c r="O50" s="88"/>
      <c r="P50" s="25">
        <f t="shared" si="1"/>
        <v>42</v>
      </c>
    </row>
    <row r="51" spans="1:16" s="12" customFormat="1" ht="15.75" thickBot="1" x14ac:dyDescent="0.3">
      <c r="A51" s="282" t="s">
        <v>145</v>
      </c>
      <c r="B51" s="284" t="s">
        <v>146</v>
      </c>
      <c r="C51" s="22">
        <v>3</v>
      </c>
      <c r="D51" s="22">
        <v>5</v>
      </c>
      <c r="E51" s="75"/>
      <c r="F51" s="22"/>
      <c r="G51" s="22">
        <v>4</v>
      </c>
      <c r="H51" s="22"/>
      <c r="I51" s="22">
        <v>5</v>
      </c>
      <c r="J51" s="22"/>
      <c r="K51" s="22">
        <v>6</v>
      </c>
      <c r="L51" s="22"/>
      <c r="M51" s="22">
        <v>7</v>
      </c>
      <c r="N51" s="22">
        <v>11</v>
      </c>
      <c r="O51" s="88"/>
      <c r="P51" s="25">
        <f t="shared" si="1"/>
        <v>41</v>
      </c>
    </row>
    <row r="52" spans="1:16" s="12" customFormat="1" ht="15.75" thickBot="1" x14ac:dyDescent="0.3">
      <c r="A52" s="282" t="s">
        <v>151</v>
      </c>
      <c r="B52" s="284" t="s">
        <v>152</v>
      </c>
      <c r="C52" s="22">
        <v>4</v>
      </c>
      <c r="D52" s="22"/>
      <c r="E52" s="75">
        <v>5</v>
      </c>
      <c r="F52" s="22">
        <v>4</v>
      </c>
      <c r="G52" s="22">
        <v>5</v>
      </c>
      <c r="H52" s="22"/>
      <c r="I52" s="22"/>
      <c r="J52" s="22">
        <v>7</v>
      </c>
      <c r="K52" s="22">
        <v>8</v>
      </c>
      <c r="L52" s="22">
        <v>8</v>
      </c>
      <c r="M52" s="22"/>
      <c r="N52" s="22">
        <v>13</v>
      </c>
      <c r="O52" s="88"/>
      <c r="P52" s="25">
        <f t="shared" si="1"/>
        <v>54</v>
      </c>
    </row>
    <row r="53" spans="1:16" s="12" customFormat="1" ht="15.75" thickBot="1" x14ac:dyDescent="0.3">
      <c r="A53" s="282" t="s">
        <v>171</v>
      </c>
      <c r="B53" s="284" t="s">
        <v>172</v>
      </c>
      <c r="C53" s="22">
        <v>3</v>
      </c>
      <c r="D53" s="22"/>
      <c r="E53" s="75">
        <v>5</v>
      </c>
      <c r="F53" s="22">
        <v>5</v>
      </c>
      <c r="G53" s="22"/>
      <c r="H53" s="22">
        <v>5</v>
      </c>
      <c r="I53" s="22">
        <v>2</v>
      </c>
      <c r="J53" s="22">
        <v>6</v>
      </c>
      <c r="K53" s="22"/>
      <c r="L53" s="22"/>
      <c r="M53" s="22">
        <v>8</v>
      </c>
      <c r="N53" s="22">
        <v>13</v>
      </c>
      <c r="O53" s="88"/>
      <c r="P53" s="25">
        <f t="shared" si="1"/>
        <v>47</v>
      </c>
    </row>
    <row r="54" spans="1:16" s="12" customFormat="1" ht="15.75" thickBot="1" x14ac:dyDescent="0.3">
      <c r="A54" s="282" t="s">
        <v>173</v>
      </c>
      <c r="B54" s="284" t="s">
        <v>174</v>
      </c>
      <c r="C54" s="22">
        <v>3</v>
      </c>
      <c r="D54" s="22">
        <v>4</v>
      </c>
      <c r="E54" s="75">
        <v>5</v>
      </c>
      <c r="F54" s="22">
        <v>4</v>
      </c>
      <c r="G54" s="22">
        <v>5</v>
      </c>
      <c r="H54" s="22"/>
      <c r="I54" s="22"/>
      <c r="J54" s="22">
        <v>7</v>
      </c>
      <c r="K54" s="22">
        <v>5</v>
      </c>
      <c r="L54" s="22">
        <v>7</v>
      </c>
      <c r="M54" s="22"/>
      <c r="N54" s="22">
        <v>12</v>
      </c>
      <c r="O54" s="88"/>
      <c r="P54" s="25">
        <f t="shared" si="1"/>
        <v>52</v>
      </c>
    </row>
    <row r="55" spans="1:16" s="12" customFormat="1" ht="15.75" thickBot="1" x14ac:dyDescent="0.3">
      <c r="A55" s="282" t="s">
        <v>175</v>
      </c>
      <c r="B55" s="284" t="s">
        <v>176</v>
      </c>
      <c r="C55" s="22">
        <v>3</v>
      </c>
      <c r="D55" s="22"/>
      <c r="E55" s="75">
        <v>4</v>
      </c>
      <c r="F55" s="22"/>
      <c r="G55" s="22">
        <v>4</v>
      </c>
      <c r="H55" s="22">
        <v>4</v>
      </c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88"/>
      <c r="P55" s="25">
        <f t="shared" si="1"/>
        <v>44</v>
      </c>
    </row>
    <row r="56" spans="1:16" s="12" customFormat="1" ht="15.75" thickBot="1" x14ac:dyDescent="0.3">
      <c r="A56" s="282" t="s">
        <v>187</v>
      </c>
      <c r="B56" s="284" t="s">
        <v>188</v>
      </c>
      <c r="C56" s="22">
        <v>3</v>
      </c>
      <c r="D56" s="22">
        <v>4</v>
      </c>
      <c r="E56" s="75">
        <v>5</v>
      </c>
      <c r="F56" s="22"/>
      <c r="G56" s="22">
        <v>5</v>
      </c>
      <c r="H56" s="22"/>
      <c r="I56" s="22">
        <v>4</v>
      </c>
      <c r="J56" s="22">
        <v>7</v>
      </c>
      <c r="K56" s="22">
        <v>8</v>
      </c>
      <c r="L56" s="22">
        <v>8</v>
      </c>
      <c r="M56" s="22"/>
      <c r="N56" s="22">
        <v>13</v>
      </c>
      <c r="O56" s="88"/>
      <c r="P56" s="25">
        <f t="shared" si="1"/>
        <v>57</v>
      </c>
    </row>
    <row r="57" spans="1:16" s="12" customFormat="1" ht="15.75" thickBot="1" x14ac:dyDescent="0.3">
      <c r="A57" s="282" t="s">
        <v>209</v>
      </c>
      <c r="B57" s="284" t="s">
        <v>210</v>
      </c>
      <c r="C57" s="22">
        <v>4</v>
      </c>
      <c r="D57" s="22">
        <v>4</v>
      </c>
      <c r="E57" s="75">
        <v>5</v>
      </c>
      <c r="F57" s="22"/>
      <c r="G57" s="22">
        <v>3</v>
      </c>
      <c r="H57" s="22"/>
      <c r="I57" s="22">
        <v>4</v>
      </c>
      <c r="J57" s="22"/>
      <c r="K57" s="22"/>
      <c r="L57" s="22">
        <v>9</v>
      </c>
      <c r="M57" s="22">
        <v>10</v>
      </c>
      <c r="N57" s="22">
        <v>13</v>
      </c>
      <c r="O57" s="88"/>
      <c r="P57" s="25">
        <f t="shared" si="1"/>
        <v>52</v>
      </c>
    </row>
    <row r="58" spans="1:16" s="12" customFormat="1" ht="15.75" thickBot="1" x14ac:dyDescent="0.3">
      <c r="A58" s="282" t="s">
        <v>229</v>
      </c>
      <c r="B58" s="284" t="s">
        <v>230</v>
      </c>
      <c r="C58" s="22">
        <v>4</v>
      </c>
      <c r="D58" s="22">
        <v>3</v>
      </c>
      <c r="E58" s="22">
        <v>4</v>
      </c>
      <c r="F58" s="22">
        <v>5</v>
      </c>
      <c r="G58" s="22">
        <v>1</v>
      </c>
      <c r="H58" s="22"/>
      <c r="I58" s="22"/>
      <c r="J58" s="22">
        <v>8</v>
      </c>
      <c r="K58" s="22">
        <v>8</v>
      </c>
      <c r="L58" s="22">
        <v>9</v>
      </c>
      <c r="M58" s="22"/>
      <c r="N58" s="22">
        <v>10</v>
      </c>
      <c r="O58" s="88"/>
      <c r="P58" s="25">
        <f t="shared" si="1"/>
        <v>52</v>
      </c>
    </row>
    <row r="59" spans="1:16" s="12" customFormat="1" ht="15.75" thickBot="1" x14ac:dyDescent="0.3">
      <c r="A59" s="282" t="s">
        <v>247</v>
      </c>
      <c r="B59" s="284" t="s">
        <v>248</v>
      </c>
      <c r="C59" s="22">
        <v>5</v>
      </c>
      <c r="D59" s="22">
        <v>5</v>
      </c>
      <c r="E59" s="75">
        <v>5</v>
      </c>
      <c r="F59" s="22"/>
      <c r="G59" s="22">
        <v>5</v>
      </c>
      <c r="H59" s="22"/>
      <c r="I59" s="22">
        <v>5</v>
      </c>
      <c r="J59" s="22">
        <v>8</v>
      </c>
      <c r="K59" s="22"/>
      <c r="L59" s="22">
        <v>8</v>
      </c>
      <c r="M59" s="22">
        <v>9</v>
      </c>
      <c r="N59" s="22">
        <v>12</v>
      </c>
      <c r="O59" s="88"/>
      <c r="P59" s="25">
        <f t="shared" si="1"/>
        <v>62</v>
      </c>
    </row>
    <row r="60" spans="1:16" s="12" customFormat="1" ht="15.75" thickBot="1" x14ac:dyDescent="0.3">
      <c r="A60" s="282" t="s">
        <v>249</v>
      </c>
      <c r="B60" s="284" t="s">
        <v>250</v>
      </c>
      <c r="C60" s="22">
        <v>5</v>
      </c>
      <c r="D60" s="22">
        <v>5</v>
      </c>
      <c r="E60" s="75">
        <v>5</v>
      </c>
      <c r="F60" s="22">
        <v>5</v>
      </c>
      <c r="G60" s="22">
        <v>5</v>
      </c>
      <c r="H60" s="22"/>
      <c r="I60" s="22"/>
      <c r="J60" s="22"/>
      <c r="K60" s="22">
        <v>9</v>
      </c>
      <c r="L60" s="22">
        <v>8</v>
      </c>
      <c r="M60" s="22">
        <v>8</v>
      </c>
      <c r="N60" s="22">
        <v>12</v>
      </c>
      <c r="O60" s="88"/>
      <c r="P60" s="25">
        <f t="shared" si="1"/>
        <v>62</v>
      </c>
    </row>
    <row r="61" spans="1:16" s="12" customFormat="1" ht="15.75" thickBot="1" x14ac:dyDescent="0.3">
      <c r="A61" s="282" t="s">
        <v>271</v>
      </c>
      <c r="B61" s="284" t="s">
        <v>272</v>
      </c>
      <c r="C61" s="22">
        <v>5</v>
      </c>
      <c r="D61" s="22">
        <v>5</v>
      </c>
      <c r="E61" s="75"/>
      <c r="F61" s="22"/>
      <c r="G61" s="22">
        <v>4</v>
      </c>
      <c r="H61" s="22">
        <v>4</v>
      </c>
      <c r="I61" s="22">
        <v>2</v>
      </c>
      <c r="J61" s="22">
        <v>5</v>
      </c>
      <c r="K61" s="22"/>
      <c r="L61" s="22">
        <v>7</v>
      </c>
      <c r="M61" s="22"/>
      <c r="N61" s="22">
        <v>9</v>
      </c>
      <c r="O61" s="88"/>
      <c r="P61" s="25">
        <f t="shared" si="1"/>
        <v>41</v>
      </c>
    </row>
    <row r="62" spans="1:16" s="12" customFormat="1" ht="15.75" thickBot="1" x14ac:dyDescent="0.3">
      <c r="A62" s="282" t="s">
        <v>279</v>
      </c>
      <c r="B62" s="284" t="s">
        <v>280</v>
      </c>
      <c r="C62" s="75">
        <v>5</v>
      </c>
      <c r="D62" s="22">
        <v>5</v>
      </c>
      <c r="E62" s="22">
        <v>4</v>
      </c>
      <c r="F62" s="22"/>
      <c r="G62" s="22">
        <v>4</v>
      </c>
      <c r="H62" s="22">
        <v>3</v>
      </c>
      <c r="I62" s="22"/>
      <c r="J62" s="22">
        <v>6</v>
      </c>
      <c r="K62" s="22"/>
      <c r="L62" s="22"/>
      <c r="M62" s="22">
        <v>8</v>
      </c>
      <c r="N62" s="22">
        <v>13</v>
      </c>
      <c r="O62" s="88"/>
      <c r="P62" s="25">
        <f t="shared" si="1"/>
        <v>48</v>
      </c>
    </row>
    <row r="63" spans="1:16" s="12" customFormat="1" ht="15.75" thickBot="1" x14ac:dyDescent="0.3">
      <c r="A63" s="282" t="s">
        <v>283</v>
      </c>
      <c r="B63" s="284" t="s">
        <v>284</v>
      </c>
      <c r="C63" s="22">
        <v>5</v>
      </c>
      <c r="D63" s="22">
        <v>3</v>
      </c>
      <c r="E63" s="22">
        <v>2</v>
      </c>
      <c r="F63" s="22">
        <v>1</v>
      </c>
      <c r="G63" s="22">
        <v>5</v>
      </c>
      <c r="H63" s="22">
        <v>3</v>
      </c>
      <c r="I63" s="22"/>
      <c r="J63" s="22">
        <v>7</v>
      </c>
      <c r="K63" s="22">
        <v>5</v>
      </c>
      <c r="L63" s="22">
        <v>7</v>
      </c>
      <c r="M63" s="22"/>
      <c r="N63" s="22">
        <v>12</v>
      </c>
      <c r="O63" s="88"/>
      <c r="P63" s="25">
        <f t="shared" si="1"/>
        <v>50</v>
      </c>
    </row>
    <row r="64" spans="1:16" s="12" customFormat="1" ht="15.75" thickBot="1" x14ac:dyDescent="0.3">
      <c r="A64" s="282" t="s">
        <v>303</v>
      </c>
      <c r="B64" s="284" t="s">
        <v>304</v>
      </c>
      <c r="C64" s="75">
        <v>3</v>
      </c>
      <c r="D64" s="22"/>
      <c r="E64" s="22"/>
      <c r="F64" s="22"/>
      <c r="G64" s="22">
        <v>1</v>
      </c>
      <c r="H64" s="22"/>
      <c r="I64" s="22"/>
      <c r="J64" s="22"/>
      <c r="K64" s="22">
        <v>6</v>
      </c>
      <c r="L64" s="22"/>
      <c r="M64" s="22">
        <v>7</v>
      </c>
      <c r="N64" s="22">
        <v>11</v>
      </c>
      <c r="O64" s="88"/>
      <c r="P64" s="25">
        <f t="shared" si="1"/>
        <v>28</v>
      </c>
    </row>
    <row r="65" spans="1:16" s="12" customFormat="1" ht="15.75" thickBot="1" x14ac:dyDescent="0.3">
      <c r="A65" s="282" t="s">
        <v>307</v>
      </c>
      <c r="B65" s="284" t="s">
        <v>308</v>
      </c>
      <c r="C65" s="22">
        <v>5</v>
      </c>
      <c r="D65" s="22">
        <v>5</v>
      </c>
      <c r="E65" s="22"/>
      <c r="F65" s="22">
        <v>4</v>
      </c>
      <c r="G65" s="22">
        <v>4</v>
      </c>
      <c r="H65" s="22">
        <v>2</v>
      </c>
      <c r="I65" s="22"/>
      <c r="J65" s="22">
        <v>7</v>
      </c>
      <c r="K65" s="22">
        <v>8</v>
      </c>
      <c r="L65" s="22">
        <v>8</v>
      </c>
      <c r="M65" s="22"/>
      <c r="N65" s="22">
        <v>13</v>
      </c>
      <c r="O65" s="88"/>
      <c r="P65" s="25">
        <f t="shared" si="1"/>
        <v>56</v>
      </c>
    </row>
    <row r="66" spans="1:16" s="12" customFormat="1" ht="15.75" thickBot="1" x14ac:dyDescent="0.3">
      <c r="A66" s="282" t="s">
        <v>313</v>
      </c>
      <c r="B66" s="284" t="s">
        <v>314</v>
      </c>
      <c r="C66" s="75">
        <v>5</v>
      </c>
      <c r="D66" s="22"/>
      <c r="E66" s="22">
        <v>3</v>
      </c>
      <c r="F66" s="22">
        <v>4</v>
      </c>
      <c r="G66" s="22">
        <v>4</v>
      </c>
      <c r="H66" s="22"/>
      <c r="I66" s="22"/>
      <c r="J66" s="22"/>
      <c r="K66" s="22"/>
      <c r="L66" s="22">
        <v>9</v>
      </c>
      <c r="M66" s="22">
        <v>10</v>
      </c>
      <c r="N66" s="22">
        <v>13</v>
      </c>
      <c r="O66" s="88"/>
      <c r="P66" s="25">
        <f t="shared" si="1"/>
        <v>48</v>
      </c>
    </row>
    <row r="67" spans="1:16" s="12" customFormat="1" ht="15.75" thickBot="1" x14ac:dyDescent="0.3">
      <c r="A67" s="282" t="s">
        <v>321</v>
      </c>
      <c r="B67" s="284" t="s">
        <v>322</v>
      </c>
      <c r="C67" s="22">
        <v>2</v>
      </c>
      <c r="D67" s="22"/>
      <c r="E67" s="75">
        <v>4</v>
      </c>
      <c r="F67" s="22">
        <v>4</v>
      </c>
      <c r="G67" s="22">
        <v>3</v>
      </c>
      <c r="H67" s="22"/>
      <c r="I67" s="22">
        <v>4</v>
      </c>
      <c r="J67" s="22"/>
      <c r="K67" s="22">
        <v>5</v>
      </c>
      <c r="L67" s="22">
        <v>2</v>
      </c>
      <c r="M67" s="22">
        <v>3</v>
      </c>
      <c r="N67" s="22">
        <v>5</v>
      </c>
      <c r="O67" s="88"/>
      <c r="P67" s="25">
        <f t="shared" si="1"/>
        <v>32</v>
      </c>
    </row>
    <row r="68" spans="1:16" s="12" customFormat="1" ht="15.75" thickBot="1" x14ac:dyDescent="0.3">
      <c r="A68" s="282" t="s">
        <v>327</v>
      </c>
      <c r="B68" s="284" t="s">
        <v>328</v>
      </c>
      <c r="C68" s="22">
        <v>4</v>
      </c>
      <c r="D68" s="22"/>
      <c r="E68" s="75">
        <v>5</v>
      </c>
      <c r="F68" s="22"/>
      <c r="G68" s="22"/>
      <c r="H68" s="22"/>
      <c r="I68" s="22">
        <v>2</v>
      </c>
      <c r="J68" s="22">
        <v>8</v>
      </c>
      <c r="K68" s="22"/>
      <c r="L68" s="22">
        <v>8</v>
      </c>
      <c r="M68" s="22">
        <v>9</v>
      </c>
      <c r="N68" s="22">
        <v>12</v>
      </c>
      <c r="O68" s="88"/>
      <c r="P68" s="25">
        <f t="shared" si="1"/>
        <v>48</v>
      </c>
    </row>
    <row r="69" spans="1:16" s="12" customFormat="1" ht="15.75" thickBot="1" x14ac:dyDescent="0.3">
      <c r="A69" s="282" t="s">
        <v>371</v>
      </c>
      <c r="B69" s="284" t="s">
        <v>372</v>
      </c>
      <c r="C69" s="22">
        <v>4</v>
      </c>
      <c r="D69" s="22">
        <v>4</v>
      </c>
      <c r="E69" s="75">
        <v>5</v>
      </c>
      <c r="F69" s="22">
        <v>5</v>
      </c>
      <c r="G69" s="22">
        <v>4</v>
      </c>
      <c r="H69" s="22"/>
      <c r="I69" s="22"/>
      <c r="J69" s="22"/>
      <c r="K69" s="22">
        <v>9</v>
      </c>
      <c r="L69" s="22">
        <v>8</v>
      </c>
      <c r="M69" s="22">
        <v>8</v>
      </c>
      <c r="N69" s="22">
        <v>12</v>
      </c>
      <c r="O69" s="88"/>
      <c r="P69" s="25">
        <f t="shared" si="1"/>
        <v>59</v>
      </c>
    </row>
    <row r="70" spans="1:16" s="12" customFormat="1" ht="15.75" thickBot="1" x14ac:dyDescent="0.3">
      <c r="A70" s="282" t="s">
        <v>399</v>
      </c>
      <c r="B70" s="284" t="s">
        <v>400</v>
      </c>
      <c r="C70" s="22">
        <v>4</v>
      </c>
      <c r="D70" s="22">
        <v>5</v>
      </c>
      <c r="E70" s="75">
        <v>5</v>
      </c>
      <c r="F70" s="22"/>
      <c r="G70" s="22">
        <v>5</v>
      </c>
      <c r="H70" s="22"/>
      <c r="I70" s="22">
        <v>5</v>
      </c>
      <c r="J70" s="22">
        <v>8</v>
      </c>
      <c r="K70" s="22"/>
      <c r="L70" s="22">
        <v>8</v>
      </c>
      <c r="M70" s="22">
        <v>9</v>
      </c>
      <c r="N70" s="22">
        <v>12</v>
      </c>
      <c r="O70" s="88"/>
      <c r="P70" s="25">
        <f t="shared" si="1"/>
        <v>61</v>
      </c>
    </row>
    <row r="71" spans="1:16" s="12" customFormat="1" ht="15.75" thickBot="1" x14ac:dyDescent="0.3">
      <c r="A71" s="282" t="s">
        <v>405</v>
      </c>
      <c r="B71" s="284" t="s">
        <v>406</v>
      </c>
      <c r="C71" s="22">
        <v>4</v>
      </c>
      <c r="D71" s="22">
        <v>5</v>
      </c>
      <c r="E71" s="75">
        <v>5</v>
      </c>
      <c r="F71" s="22">
        <v>5</v>
      </c>
      <c r="G71" s="22">
        <v>5</v>
      </c>
      <c r="H71" s="22"/>
      <c r="I71" s="22"/>
      <c r="J71" s="22"/>
      <c r="K71" s="22">
        <v>9</v>
      </c>
      <c r="L71" s="22">
        <v>8</v>
      </c>
      <c r="M71" s="22">
        <v>8</v>
      </c>
      <c r="N71" s="22">
        <v>12</v>
      </c>
      <c r="O71" s="88"/>
      <c r="P71" s="25">
        <f t="shared" si="1"/>
        <v>61</v>
      </c>
    </row>
    <row r="72" spans="1:16" s="12" customFormat="1" ht="15.75" thickBot="1" x14ac:dyDescent="0.3">
      <c r="A72" s="282" t="s">
        <v>411</v>
      </c>
      <c r="B72" s="284" t="s">
        <v>412</v>
      </c>
      <c r="C72" s="22">
        <v>4</v>
      </c>
      <c r="D72" s="22">
        <v>5</v>
      </c>
      <c r="E72" s="75"/>
      <c r="F72" s="22"/>
      <c r="G72" s="22">
        <v>4</v>
      </c>
      <c r="H72" s="22">
        <v>4</v>
      </c>
      <c r="I72" s="22">
        <v>4</v>
      </c>
      <c r="J72" s="22">
        <v>5</v>
      </c>
      <c r="K72" s="22"/>
      <c r="L72" s="22">
        <v>7</v>
      </c>
      <c r="M72" s="22"/>
      <c r="N72" s="22">
        <v>9</v>
      </c>
      <c r="O72" s="88"/>
      <c r="P72" s="25">
        <f t="shared" si="1"/>
        <v>42</v>
      </c>
    </row>
    <row r="73" spans="1:16" s="12" customFormat="1" ht="15.75" thickBot="1" x14ac:dyDescent="0.3">
      <c r="A73" s="282" t="s">
        <v>103</v>
      </c>
      <c r="B73" s="284" t="s">
        <v>104</v>
      </c>
      <c r="C73" s="75">
        <v>3</v>
      </c>
      <c r="D73" s="22">
        <v>5</v>
      </c>
      <c r="E73" s="22">
        <v>4</v>
      </c>
      <c r="F73" s="22"/>
      <c r="G73" s="22">
        <v>4</v>
      </c>
      <c r="H73" s="22">
        <v>3</v>
      </c>
      <c r="I73" s="22"/>
      <c r="J73" s="22">
        <v>6</v>
      </c>
      <c r="K73" s="22"/>
      <c r="L73" s="22"/>
      <c r="M73" s="22">
        <v>8</v>
      </c>
      <c r="N73" s="22">
        <v>13</v>
      </c>
      <c r="O73" s="88"/>
      <c r="P73" s="25">
        <f t="shared" si="1"/>
        <v>46</v>
      </c>
    </row>
    <row r="74" spans="1:16" s="12" customFormat="1" ht="15.75" thickBot="1" x14ac:dyDescent="0.3">
      <c r="A74" s="282" t="s">
        <v>191</v>
      </c>
      <c r="B74" s="284" t="s">
        <v>192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>
        <v>7</v>
      </c>
      <c r="K74" s="22">
        <v>5</v>
      </c>
      <c r="L74" s="22">
        <v>7</v>
      </c>
      <c r="M74" s="22"/>
      <c r="N74" s="22">
        <v>12</v>
      </c>
      <c r="O74" s="88"/>
      <c r="P74" s="25">
        <f t="shared" si="1"/>
        <v>50</v>
      </c>
    </row>
    <row r="75" spans="1:16" s="12" customFormat="1" ht="15.75" thickBot="1" x14ac:dyDescent="0.3">
      <c r="A75" s="282" t="s">
        <v>201</v>
      </c>
      <c r="B75" s="284" t="s">
        <v>202</v>
      </c>
      <c r="C75" s="75">
        <v>4</v>
      </c>
      <c r="D75" s="22">
        <v>5</v>
      </c>
      <c r="E75" s="22">
        <v>4</v>
      </c>
      <c r="F75" s="22"/>
      <c r="G75" s="22">
        <v>4</v>
      </c>
      <c r="H75" s="22">
        <v>3</v>
      </c>
      <c r="I75" s="22"/>
      <c r="J75" s="22"/>
      <c r="K75" s="22">
        <v>7</v>
      </c>
      <c r="L75" s="22">
        <v>8</v>
      </c>
      <c r="M75" s="22">
        <v>7</v>
      </c>
      <c r="N75" s="22">
        <v>9</v>
      </c>
      <c r="O75" s="88"/>
      <c r="P75" s="25">
        <f t="shared" si="1"/>
        <v>51</v>
      </c>
    </row>
    <row r="76" spans="1:16" s="12" customFormat="1" ht="15.75" thickBot="1" x14ac:dyDescent="0.3">
      <c r="A76" s="282" t="s">
        <v>251</v>
      </c>
      <c r="B76" s="284" t="s">
        <v>252</v>
      </c>
      <c r="C76" s="22">
        <v>4</v>
      </c>
      <c r="D76" s="22">
        <v>3</v>
      </c>
      <c r="E76" s="22">
        <v>2</v>
      </c>
      <c r="F76" s="22">
        <v>1</v>
      </c>
      <c r="G76" s="22">
        <v>5</v>
      </c>
      <c r="H76" s="22">
        <v>3</v>
      </c>
      <c r="I76" s="22"/>
      <c r="J76" s="22">
        <v>8</v>
      </c>
      <c r="K76" s="22"/>
      <c r="L76" s="22">
        <v>8</v>
      </c>
      <c r="M76" s="22">
        <v>9</v>
      </c>
      <c r="N76" s="22">
        <v>12</v>
      </c>
      <c r="O76" s="88"/>
      <c r="P76" s="25">
        <f t="shared" si="1"/>
        <v>55</v>
      </c>
    </row>
    <row r="77" spans="1:16" s="12" customFormat="1" ht="15.75" thickBot="1" x14ac:dyDescent="0.3">
      <c r="A77" s="282" t="s">
        <v>255</v>
      </c>
      <c r="B77" s="284" t="s">
        <v>256</v>
      </c>
      <c r="C77" s="75">
        <v>4</v>
      </c>
      <c r="D77" s="22"/>
      <c r="E77" s="22"/>
      <c r="F77" s="22"/>
      <c r="G77" s="22">
        <v>1</v>
      </c>
      <c r="H77" s="22"/>
      <c r="I77" s="22"/>
      <c r="J77" s="22"/>
      <c r="K77" s="22">
        <v>9</v>
      </c>
      <c r="L77" s="22">
        <v>8</v>
      </c>
      <c r="M77" s="22">
        <v>8</v>
      </c>
      <c r="N77" s="22">
        <v>12</v>
      </c>
      <c r="O77" s="88"/>
      <c r="P77" s="25">
        <f t="shared" si="1"/>
        <v>42</v>
      </c>
    </row>
    <row r="78" spans="1:16" s="12" customFormat="1" ht="15.75" thickBot="1" x14ac:dyDescent="0.3">
      <c r="A78" s="282" t="s">
        <v>267</v>
      </c>
      <c r="B78" s="284" t="s">
        <v>268</v>
      </c>
      <c r="C78" s="22">
        <v>3</v>
      </c>
      <c r="D78" s="22">
        <v>5</v>
      </c>
      <c r="E78" s="22"/>
      <c r="F78" s="22">
        <v>4</v>
      </c>
      <c r="G78" s="22">
        <v>4</v>
      </c>
      <c r="H78" s="22">
        <v>2</v>
      </c>
      <c r="I78" s="22"/>
      <c r="J78" s="22">
        <v>8</v>
      </c>
      <c r="K78" s="22">
        <v>8</v>
      </c>
      <c r="L78" s="22">
        <v>7</v>
      </c>
      <c r="M78" s="22"/>
      <c r="N78" s="22">
        <v>12</v>
      </c>
      <c r="O78" s="88"/>
      <c r="P78" s="25">
        <f t="shared" si="1"/>
        <v>53</v>
      </c>
    </row>
    <row r="79" spans="1:16" s="12" customFormat="1" ht="15.75" thickBot="1" x14ac:dyDescent="0.3">
      <c r="A79" s="282" t="s">
        <v>488</v>
      </c>
      <c r="B79" s="284" t="s">
        <v>108</v>
      </c>
      <c r="C79" s="75">
        <v>4</v>
      </c>
      <c r="D79" s="22">
        <v>5</v>
      </c>
      <c r="E79" s="22">
        <v>4</v>
      </c>
      <c r="F79" s="22"/>
      <c r="G79" s="22">
        <v>4</v>
      </c>
      <c r="H79" s="22">
        <v>5</v>
      </c>
      <c r="I79" s="22"/>
      <c r="J79" s="22">
        <v>7</v>
      </c>
      <c r="K79" s="22"/>
      <c r="L79" s="22">
        <v>5</v>
      </c>
      <c r="M79" s="22">
        <v>5</v>
      </c>
      <c r="N79" s="22">
        <v>12</v>
      </c>
      <c r="O79" s="88"/>
      <c r="P79" s="25">
        <f t="shared" si="1"/>
        <v>51</v>
      </c>
    </row>
    <row r="80" spans="1:16" s="12" customFormat="1" ht="15.75" thickBot="1" x14ac:dyDescent="0.3">
      <c r="A80" s="282" t="s">
        <v>143</v>
      </c>
      <c r="B80" s="284" t="s">
        <v>144</v>
      </c>
      <c r="C80" s="22">
        <v>4</v>
      </c>
      <c r="D80" s="22">
        <v>3</v>
      </c>
      <c r="E80" s="22">
        <v>2</v>
      </c>
      <c r="F80" s="22">
        <v>1</v>
      </c>
      <c r="G80" s="22">
        <v>5</v>
      </c>
      <c r="H80" s="22">
        <v>5</v>
      </c>
      <c r="I80" s="22"/>
      <c r="J80" s="22">
        <v>5</v>
      </c>
      <c r="K80" s="22">
        <v>6</v>
      </c>
      <c r="L80" s="22">
        <v>8</v>
      </c>
      <c r="M80" s="22"/>
      <c r="N80" s="22">
        <v>10</v>
      </c>
      <c r="O80" s="88"/>
      <c r="P80" s="25">
        <f t="shared" ref="P80:P91" si="2">SUM(C80:N80)</f>
        <v>49</v>
      </c>
    </row>
    <row r="81" spans="1:16" s="12" customFormat="1" ht="15.75" thickBot="1" x14ac:dyDescent="0.3">
      <c r="A81" s="282" t="s">
        <v>169</v>
      </c>
      <c r="B81" s="284" t="s">
        <v>170</v>
      </c>
      <c r="C81" s="75">
        <v>3</v>
      </c>
      <c r="D81" s="22"/>
      <c r="E81" s="22"/>
      <c r="F81" s="22"/>
      <c r="G81" s="22">
        <v>1</v>
      </c>
      <c r="H81" s="22"/>
      <c r="I81" s="22"/>
      <c r="J81" s="22"/>
      <c r="K81" s="22">
        <v>6</v>
      </c>
      <c r="L81" s="22">
        <v>5</v>
      </c>
      <c r="M81" s="22">
        <v>7</v>
      </c>
      <c r="N81" s="22">
        <v>14</v>
      </c>
      <c r="O81" s="88"/>
      <c r="P81" s="25">
        <f t="shared" si="2"/>
        <v>36</v>
      </c>
    </row>
    <row r="82" spans="1:16" s="12" customFormat="1" ht="15.75" thickBot="1" x14ac:dyDescent="0.3">
      <c r="A82" s="282" t="s">
        <v>241</v>
      </c>
      <c r="B82" s="284" t="s">
        <v>242</v>
      </c>
      <c r="C82" s="22">
        <v>5</v>
      </c>
      <c r="D82" s="22">
        <v>5</v>
      </c>
      <c r="E82" s="22"/>
      <c r="F82" s="22">
        <v>4</v>
      </c>
      <c r="G82" s="22">
        <v>4</v>
      </c>
      <c r="H82" s="22">
        <v>5</v>
      </c>
      <c r="I82" s="22"/>
      <c r="J82" s="22">
        <v>8</v>
      </c>
      <c r="K82" s="22">
        <v>8</v>
      </c>
      <c r="L82" s="22">
        <v>7</v>
      </c>
      <c r="M82" s="22"/>
      <c r="N82" s="22">
        <v>12</v>
      </c>
      <c r="O82" s="88"/>
      <c r="P82" s="25">
        <f t="shared" si="2"/>
        <v>58</v>
      </c>
    </row>
    <row r="83" spans="1:16" s="12" customFormat="1" ht="15.75" thickBot="1" x14ac:dyDescent="0.3">
      <c r="A83" s="282" t="s">
        <v>245</v>
      </c>
      <c r="B83" s="284" t="s">
        <v>246</v>
      </c>
      <c r="C83" s="75">
        <v>5</v>
      </c>
      <c r="D83" s="22"/>
      <c r="E83" s="22">
        <v>3</v>
      </c>
      <c r="F83" s="22">
        <v>4</v>
      </c>
      <c r="G83" s="22">
        <v>4</v>
      </c>
      <c r="H83" s="22"/>
      <c r="I83" s="22"/>
      <c r="J83" s="22">
        <v>5</v>
      </c>
      <c r="K83" s="22"/>
      <c r="L83" s="22">
        <v>7</v>
      </c>
      <c r="M83" s="22"/>
      <c r="N83" s="22">
        <v>9</v>
      </c>
      <c r="O83" s="88"/>
      <c r="P83" s="25">
        <f t="shared" si="2"/>
        <v>37</v>
      </c>
    </row>
    <row r="84" spans="1:16" s="12" customFormat="1" ht="15.75" thickBot="1" x14ac:dyDescent="0.3">
      <c r="A84" s="282" t="s">
        <v>257</v>
      </c>
      <c r="B84" s="284" t="s">
        <v>258</v>
      </c>
      <c r="C84" s="22">
        <v>4</v>
      </c>
      <c r="D84" s="22"/>
      <c r="E84" s="75">
        <v>4</v>
      </c>
      <c r="F84" s="22">
        <v>4</v>
      </c>
      <c r="G84" s="22">
        <v>3</v>
      </c>
      <c r="H84" s="22"/>
      <c r="I84" s="22">
        <v>4</v>
      </c>
      <c r="J84" s="22">
        <v>6</v>
      </c>
      <c r="K84" s="22"/>
      <c r="L84" s="22"/>
      <c r="M84" s="22">
        <v>8</v>
      </c>
      <c r="N84" s="22">
        <v>13</v>
      </c>
      <c r="O84" s="88"/>
      <c r="P84" s="25">
        <f t="shared" si="2"/>
        <v>46</v>
      </c>
    </row>
    <row r="85" spans="1:16" s="12" customFormat="1" ht="15.75" thickBot="1" x14ac:dyDescent="0.3">
      <c r="A85" s="282" t="s">
        <v>448</v>
      </c>
      <c r="B85" s="284" t="s">
        <v>449</v>
      </c>
      <c r="C85" s="22"/>
      <c r="D85" s="22"/>
      <c r="E85" s="75">
        <v>2</v>
      </c>
      <c r="F85" s="22"/>
      <c r="G85" s="22">
        <v>5</v>
      </c>
      <c r="H85" s="22"/>
      <c r="I85" s="22">
        <v>4</v>
      </c>
      <c r="J85" s="22">
        <v>7</v>
      </c>
      <c r="K85" s="22">
        <v>5</v>
      </c>
      <c r="L85" s="22">
        <v>7</v>
      </c>
      <c r="M85" s="22"/>
      <c r="N85" s="22">
        <v>12</v>
      </c>
      <c r="O85" s="88"/>
      <c r="P85" s="25">
        <f t="shared" si="2"/>
        <v>42</v>
      </c>
    </row>
    <row r="86" spans="1:16" s="12" customFormat="1" ht="15.75" thickBot="1" x14ac:dyDescent="0.3">
      <c r="A86" s="282" t="s">
        <v>319</v>
      </c>
      <c r="B86" s="284" t="s">
        <v>320</v>
      </c>
      <c r="C86" s="22">
        <v>3</v>
      </c>
      <c r="D86" s="22">
        <v>5</v>
      </c>
      <c r="E86" s="75"/>
      <c r="F86" s="22"/>
      <c r="G86" s="22">
        <v>4</v>
      </c>
      <c r="H86" s="22"/>
      <c r="I86" s="22">
        <v>5</v>
      </c>
      <c r="J86" s="22"/>
      <c r="K86" s="22">
        <v>6</v>
      </c>
      <c r="L86" s="22"/>
      <c r="M86" s="22">
        <v>7</v>
      </c>
      <c r="N86" s="22">
        <v>11</v>
      </c>
      <c r="O86" s="88"/>
      <c r="P86" s="25">
        <f t="shared" si="2"/>
        <v>41</v>
      </c>
    </row>
    <row r="87" spans="1:16" s="12" customFormat="1" ht="15.75" thickBot="1" x14ac:dyDescent="0.3">
      <c r="A87" s="282" t="s">
        <v>335</v>
      </c>
      <c r="B87" s="284" t="s">
        <v>336</v>
      </c>
      <c r="C87" s="22">
        <v>4</v>
      </c>
      <c r="D87" s="22"/>
      <c r="E87" s="75">
        <v>5</v>
      </c>
      <c r="F87" s="22">
        <v>4</v>
      </c>
      <c r="G87" s="22">
        <v>5</v>
      </c>
      <c r="H87" s="22"/>
      <c r="I87" s="22"/>
      <c r="J87" s="22">
        <v>7</v>
      </c>
      <c r="K87" s="22">
        <v>8</v>
      </c>
      <c r="L87" s="22">
        <v>8</v>
      </c>
      <c r="M87" s="22"/>
      <c r="N87" s="22">
        <v>13</v>
      </c>
      <c r="O87" s="88"/>
      <c r="P87" s="25">
        <f t="shared" si="2"/>
        <v>54</v>
      </c>
    </row>
    <row r="88" spans="1:16" s="12" customFormat="1" ht="15.75" thickBot="1" x14ac:dyDescent="0.3">
      <c r="A88" s="282" t="s">
        <v>373</v>
      </c>
      <c r="B88" s="284" t="s">
        <v>374</v>
      </c>
      <c r="C88" s="22">
        <v>3</v>
      </c>
      <c r="D88" s="22"/>
      <c r="E88" s="75">
        <v>5</v>
      </c>
      <c r="F88" s="22">
        <v>5</v>
      </c>
      <c r="G88" s="22"/>
      <c r="H88" s="22">
        <v>5</v>
      </c>
      <c r="I88" s="22">
        <v>2</v>
      </c>
      <c r="J88" s="22">
        <v>6</v>
      </c>
      <c r="K88" s="22"/>
      <c r="L88" s="22"/>
      <c r="M88" s="22">
        <v>8</v>
      </c>
      <c r="N88" s="22">
        <v>13</v>
      </c>
      <c r="O88" s="88"/>
      <c r="P88" s="25">
        <f t="shared" si="2"/>
        <v>47</v>
      </c>
    </row>
    <row r="89" spans="1:16" s="12" customFormat="1" ht="15.75" thickBot="1" x14ac:dyDescent="0.3">
      <c r="A89" s="282" t="s">
        <v>381</v>
      </c>
      <c r="B89" s="284" t="s">
        <v>382</v>
      </c>
      <c r="C89" s="22">
        <v>3</v>
      </c>
      <c r="D89" s="22">
        <v>4</v>
      </c>
      <c r="E89" s="75">
        <v>5</v>
      </c>
      <c r="F89" s="22">
        <v>4</v>
      </c>
      <c r="G89" s="22">
        <v>5</v>
      </c>
      <c r="H89" s="22"/>
      <c r="I89" s="22"/>
      <c r="J89" s="22">
        <v>7</v>
      </c>
      <c r="K89" s="22">
        <v>5</v>
      </c>
      <c r="L89" s="22">
        <v>7</v>
      </c>
      <c r="M89" s="22"/>
      <c r="N89" s="22">
        <v>12</v>
      </c>
      <c r="O89" s="88"/>
      <c r="P89" s="25">
        <f t="shared" si="2"/>
        <v>52</v>
      </c>
    </row>
    <row r="90" spans="1:16" s="12" customFormat="1" ht="15.75" thickBot="1" x14ac:dyDescent="0.3">
      <c r="A90" s="282" t="s">
        <v>385</v>
      </c>
      <c r="B90" s="284" t="s">
        <v>386</v>
      </c>
      <c r="C90" s="22">
        <v>3</v>
      </c>
      <c r="D90" s="22"/>
      <c r="E90" s="75">
        <v>4</v>
      </c>
      <c r="F90" s="22"/>
      <c r="G90" s="22">
        <v>4</v>
      </c>
      <c r="H90" s="22">
        <v>4</v>
      </c>
      <c r="I90" s="22">
        <v>5</v>
      </c>
      <c r="J90" s="22"/>
      <c r="K90" s="22">
        <v>6</v>
      </c>
      <c r="L90" s="22"/>
      <c r="M90" s="22">
        <v>7</v>
      </c>
      <c r="N90" s="22">
        <v>11</v>
      </c>
      <c r="O90" s="88"/>
      <c r="P90" s="25">
        <f t="shared" si="2"/>
        <v>44</v>
      </c>
    </row>
    <row r="91" spans="1:16" s="12" customFormat="1" ht="15.75" thickBot="1" x14ac:dyDescent="0.3">
      <c r="A91" s="282" t="s">
        <v>450</v>
      </c>
      <c r="B91" s="284" t="s">
        <v>451</v>
      </c>
      <c r="C91" s="22">
        <v>3</v>
      </c>
      <c r="D91" s="22">
        <v>4</v>
      </c>
      <c r="E91" s="75">
        <v>5</v>
      </c>
      <c r="F91" s="22"/>
      <c r="G91" s="22">
        <v>5</v>
      </c>
      <c r="H91" s="22"/>
      <c r="I91" s="22">
        <v>4</v>
      </c>
      <c r="J91" s="22">
        <v>7</v>
      </c>
      <c r="K91" s="22">
        <v>8</v>
      </c>
      <c r="L91" s="22">
        <v>8</v>
      </c>
      <c r="M91" s="22"/>
      <c r="N91" s="22">
        <v>13</v>
      </c>
      <c r="O91" s="88"/>
      <c r="P91" s="25">
        <f t="shared" si="2"/>
        <v>57</v>
      </c>
    </row>
    <row r="92" spans="1:16" s="12" customFormat="1" ht="15.75" x14ac:dyDescent="0.25">
      <c r="A92" s="190" t="s">
        <v>47</v>
      </c>
      <c r="B92" s="191"/>
      <c r="C92" s="83">
        <f>COUNTA(C15:C91)</f>
        <v>74</v>
      </c>
      <c r="D92" s="48">
        <f>COUNTA(D15:D91)</f>
        <v>45</v>
      </c>
      <c r="E92" s="48">
        <f>COUNTA(E15:E91)</f>
        <v>59</v>
      </c>
      <c r="F92" s="48">
        <f>COUNTA(F15:F91)</f>
        <v>44</v>
      </c>
      <c r="G92" s="48">
        <f>COUNTA(G15:G91)</f>
        <v>67</v>
      </c>
      <c r="H92" s="48">
        <f>COUNTA(H15:H91)</f>
        <v>29</v>
      </c>
      <c r="I92" s="48">
        <f>COUNTA(I15:I91)</f>
        <v>34</v>
      </c>
      <c r="J92" s="48">
        <f>COUNTA(J15:J91)</f>
        <v>48</v>
      </c>
      <c r="K92" s="48">
        <f>COUNTA(K15:K91)</f>
        <v>46</v>
      </c>
      <c r="L92" s="48">
        <f>COUNTA(L15:L91)</f>
        <v>59</v>
      </c>
      <c r="M92" s="48">
        <f>COUNTA(M15:M91)</f>
        <v>46</v>
      </c>
      <c r="N92" s="48">
        <f>COUNTA(N15:N91)</f>
        <v>76</v>
      </c>
      <c r="O92" s="26">
        <f>COUNT(O15:O91)</f>
        <v>0</v>
      </c>
      <c r="P92" s="56"/>
    </row>
    <row r="93" spans="1:16" s="12" customFormat="1" ht="15.75" x14ac:dyDescent="0.25">
      <c r="A93" s="182" t="s">
        <v>4</v>
      </c>
      <c r="B93" s="183"/>
      <c r="C93" s="53">
        <f>COUNTIF(C15:C91,"&gt;"&amp;C14)</f>
        <v>49</v>
      </c>
      <c r="D93" s="46">
        <f>COUNTIF(D15:D91,"&gt;"&amp;D14)</f>
        <v>37</v>
      </c>
      <c r="E93" s="46">
        <f>COUNTIF(E15:E91,"&gt;"&amp;E14)</f>
        <v>45</v>
      </c>
      <c r="F93" s="46">
        <f>COUNTIF(F15:F91,"&gt;"&amp;F14)</f>
        <v>32</v>
      </c>
      <c r="G93" s="46">
        <f>COUNTIF(G15:G91,"&gt;"&amp;G14)</f>
        <v>53</v>
      </c>
      <c r="H93" s="46">
        <f>COUNTIF(H15:H91,"&gt;"&amp;H14)</f>
        <v>15</v>
      </c>
      <c r="I93" s="46">
        <f>COUNTIF(I15:I91,"&gt;"&amp;I14)</f>
        <v>30</v>
      </c>
      <c r="J93" s="46">
        <f>COUNTIF(J15:J91,"&gt;"&amp;J14)</f>
        <v>31</v>
      </c>
      <c r="K93" s="46">
        <f>COUNTIF(K15:K91,"&gt;"&amp;K14)</f>
        <v>24</v>
      </c>
      <c r="L93" s="46">
        <f>COUNTIF(L15:L91,"&gt;"&amp;L14)</f>
        <v>54</v>
      </c>
      <c r="M93" s="46">
        <f>COUNTIF(M15:M91,"&gt;"&amp;M14)</f>
        <v>43</v>
      </c>
      <c r="N93" s="46">
        <f>COUNTIF(N15:N91,"&gt;"&amp;N14)</f>
        <v>66</v>
      </c>
      <c r="O93" s="26">
        <f>COUNTIF(O15:O91,"&gt;"&amp;O14)</f>
        <v>0</v>
      </c>
      <c r="P93" s="56"/>
    </row>
    <row r="94" spans="1:16" s="12" customFormat="1" ht="15.75" x14ac:dyDescent="0.25">
      <c r="A94" s="182" t="s">
        <v>52</v>
      </c>
      <c r="B94" s="183"/>
      <c r="C94" s="53">
        <f t="shared" ref="C94:N94" si="3">ROUND(C93*100/C92,0)</f>
        <v>66</v>
      </c>
      <c r="D94" s="53">
        <f t="shared" si="3"/>
        <v>82</v>
      </c>
      <c r="E94" s="46">
        <f t="shared" si="3"/>
        <v>76</v>
      </c>
      <c r="F94" s="46">
        <f t="shared" si="3"/>
        <v>73</v>
      </c>
      <c r="G94" s="46">
        <f t="shared" si="3"/>
        <v>79</v>
      </c>
      <c r="H94" s="46">
        <f t="shared" si="3"/>
        <v>52</v>
      </c>
      <c r="I94" s="46">
        <f t="shared" si="3"/>
        <v>88</v>
      </c>
      <c r="J94" s="46">
        <f t="shared" si="3"/>
        <v>65</v>
      </c>
      <c r="K94" s="46">
        <f t="shared" si="3"/>
        <v>52</v>
      </c>
      <c r="L94" s="46">
        <f t="shared" si="3"/>
        <v>92</v>
      </c>
      <c r="M94" s="46">
        <f t="shared" si="3"/>
        <v>93</v>
      </c>
      <c r="N94" s="46">
        <f t="shared" si="3"/>
        <v>87</v>
      </c>
      <c r="O94" s="26" t="e">
        <f>ROUND(O93*100/O92,0)</f>
        <v>#DIV/0!</v>
      </c>
      <c r="P94" s="56"/>
    </row>
    <row r="95" spans="1:16" s="12" customFormat="1" x14ac:dyDescent="0.25">
      <c r="A95" s="186" t="s">
        <v>14</v>
      </c>
      <c r="B95" s="187"/>
      <c r="C95" s="53" t="str">
        <f>IF(C94&gt;=80,"3",IF(C94&gt;=70,"2",IF(C94&gt;=60,"1","-")))</f>
        <v>1</v>
      </c>
      <c r="D95" s="46" t="str">
        <f t="shared" ref="D95:O95" si="4">IF(D94&gt;=80,"3",IF(D94&gt;=70,"2",IF(D94&gt;=60,"1","-")))</f>
        <v>3</v>
      </c>
      <c r="E95" s="46" t="str">
        <f t="shared" si="4"/>
        <v>2</v>
      </c>
      <c r="F95" s="46" t="str">
        <f t="shared" si="4"/>
        <v>2</v>
      </c>
      <c r="G95" s="46" t="str">
        <f t="shared" si="4"/>
        <v>2</v>
      </c>
      <c r="H95" s="46" t="str">
        <f t="shared" si="4"/>
        <v>-</v>
      </c>
      <c r="I95" s="46" t="str">
        <f t="shared" si="4"/>
        <v>3</v>
      </c>
      <c r="J95" s="46" t="str">
        <f t="shared" si="4"/>
        <v>1</v>
      </c>
      <c r="K95" s="46" t="str">
        <f t="shared" si="4"/>
        <v>-</v>
      </c>
      <c r="L95" s="46" t="str">
        <f t="shared" si="4"/>
        <v>3</v>
      </c>
      <c r="M95" s="46" t="str">
        <f t="shared" si="4"/>
        <v>3</v>
      </c>
      <c r="N95" s="46" t="str">
        <f t="shared" si="4"/>
        <v>3</v>
      </c>
      <c r="O95" s="26" t="e">
        <f t="shared" si="4"/>
        <v>#DIV/0!</v>
      </c>
      <c r="P95" s="56"/>
    </row>
    <row r="96" spans="1:16" s="12" customFormat="1" x14ac:dyDescent="0.25">
      <c r="B96" s="8"/>
      <c r="C96" s="21" t="s">
        <v>0</v>
      </c>
      <c r="D96" s="21" t="s">
        <v>2</v>
      </c>
      <c r="E96" s="21" t="s">
        <v>68</v>
      </c>
      <c r="F96" s="21" t="s">
        <v>1</v>
      </c>
      <c r="G96" s="21" t="s">
        <v>0</v>
      </c>
      <c r="H96" s="21" t="s">
        <v>3</v>
      </c>
      <c r="I96" s="21" t="s">
        <v>58</v>
      </c>
      <c r="J96" s="21" t="s">
        <v>68</v>
      </c>
      <c r="K96" s="21" t="s">
        <v>1</v>
      </c>
      <c r="L96" s="21" t="s">
        <v>2</v>
      </c>
      <c r="M96" s="21" t="s">
        <v>58</v>
      </c>
      <c r="N96" s="21" t="s">
        <v>2</v>
      </c>
      <c r="P96" s="9"/>
    </row>
    <row r="97" spans="1:16" s="12" customFormat="1" ht="18.75" x14ac:dyDescent="0.3">
      <c r="B97" s="8"/>
      <c r="C97" s="9"/>
      <c r="D97" s="9"/>
      <c r="E97" s="10"/>
      <c r="F97" s="56"/>
      <c r="G97" s="55"/>
      <c r="H97" s="57" t="s">
        <v>15</v>
      </c>
      <c r="I97" s="57"/>
      <c r="J97" s="13" t="s">
        <v>18</v>
      </c>
      <c r="K97" s="13"/>
      <c r="L97" s="14"/>
      <c r="M97" s="14"/>
      <c r="N97" s="15"/>
      <c r="P97" s="9"/>
    </row>
    <row r="98" spans="1:16" s="12" customFormat="1" ht="20.25" x14ac:dyDescent="0.3">
      <c r="B98" s="8"/>
      <c r="C98" s="16"/>
      <c r="D98" s="17"/>
      <c r="E98" s="11"/>
      <c r="F98" s="192" t="s">
        <v>16</v>
      </c>
      <c r="G98" s="193"/>
      <c r="H98" s="18" t="s">
        <v>35</v>
      </c>
      <c r="I98" s="18" t="s">
        <v>14</v>
      </c>
      <c r="J98" s="18" t="s">
        <v>35</v>
      </c>
      <c r="K98" s="18" t="s">
        <v>14</v>
      </c>
      <c r="L98" s="19"/>
      <c r="M98" s="19"/>
      <c r="N98" s="16"/>
      <c r="P98" s="9"/>
    </row>
    <row r="99" spans="1:16" s="12" customFormat="1" ht="20.25" x14ac:dyDescent="0.3">
      <c r="B99" s="8"/>
      <c r="C99" s="16"/>
      <c r="D99" s="16"/>
      <c r="E99" s="11"/>
      <c r="F99" s="192" t="s">
        <v>31</v>
      </c>
      <c r="G99" s="193"/>
      <c r="H99" s="21">
        <f>AVERAGE(C94,G94)</f>
        <v>72.5</v>
      </c>
      <c r="I99" s="46" t="str">
        <f>IF(H99&gt;=80,"3",IF(H99&gt;=70,"2",IF(H99&gt;=60,"1",IF(H99&lt;59,"-"))))</f>
        <v>2</v>
      </c>
      <c r="J99" s="46" t="e">
        <f>(H99*0.3)+($O$94*0.7)</f>
        <v>#DIV/0!</v>
      </c>
      <c r="K99" s="46" t="e">
        <f t="shared" ref="K99:K104" si="5"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ht="20.25" x14ac:dyDescent="0.3">
      <c r="B100" s="8"/>
      <c r="C100" s="9"/>
      <c r="D100" s="9"/>
      <c r="E100" s="10"/>
      <c r="F100" s="192" t="s">
        <v>32</v>
      </c>
      <c r="G100" s="193"/>
      <c r="H100" s="21">
        <f>AVERAGE(F94,K94)</f>
        <v>62.5</v>
      </c>
      <c r="I100" s="46" t="str">
        <f t="shared" ref="I100:I104" si="6">IF(H100&gt;=80,"3",IF(H100&gt;=70,"2",IF(H100&gt;=60,"1",IF(H100&lt;59,"-"))))</f>
        <v>1</v>
      </c>
      <c r="J100" s="46" t="e">
        <f t="shared" ref="J100:J104" si="7">(H100*0.3)+($O$94*0.7)</f>
        <v>#DIV/0!</v>
      </c>
      <c r="K100" s="46" t="e">
        <f t="shared" si="5"/>
        <v>#DIV/0!</v>
      </c>
      <c r="L100" s="20"/>
      <c r="M100" s="20"/>
      <c r="N100" s="16"/>
      <c r="P100" s="9"/>
    </row>
    <row r="101" spans="1:16" s="12" customFormat="1" ht="20.25" x14ac:dyDescent="0.3">
      <c r="B101" s="8"/>
      <c r="C101" s="9"/>
      <c r="D101" s="9"/>
      <c r="E101" s="10"/>
      <c r="F101" s="192" t="s">
        <v>33</v>
      </c>
      <c r="G101" s="193"/>
      <c r="H101" s="21">
        <f>AVERAGE(D94,L94,N94)</f>
        <v>87</v>
      </c>
      <c r="I101" s="46" t="str">
        <f t="shared" si="6"/>
        <v>3</v>
      </c>
      <c r="J101" s="46" t="e">
        <f t="shared" si="7"/>
        <v>#DIV/0!</v>
      </c>
      <c r="K101" s="46" t="e">
        <f t="shared" si="5"/>
        <v>#DIV/0!</v>
      </c>
      <c r="L101" s="20"/>
      <c r="M101" s="20"/>
      <c r="N101" s="16"/>
      <c r="P101" s="9"/>
    </row>
    <row r="102" spans="1:16" s="12" customFormat="1" ht="20.25" x14ac:dyDescent="0.3">
      <c r="B102" s="8"/>
      <c r="C102" s="9"/>
      <c r="D102" s="9"/>
      <c r="E102" s="10"/>
      <c r="F102" s="192" t="s">
        <v>34</v>
      </c>
      <c r="G102" s="193"/>
      <c r="H102" s="21">
        <f>AVERAGE(H94)</f>
        <v>52</v>
      </c>
      <c r="I102" s="46" t="str">
        <f t="shared" si="6"/>
        <v>-</v>
      </c>
      <c r="J102" s="46" t="e">
        <f t="shared" si="7"/>
        <v>#DIV/0!</v>
      </c>
      <c r="K102" s="46" t="e">
        <f t="shared" si="5"/>
        <v>#DIV/0!</v>
      </c>
      <c r="L102" s="20"/>
      <c r="M102" s="20"/>
      <c r="N102" s="16"/>
      <c r="P102" s="9"/>
    </row>
    <row r="103" spans="1:16" s="12" customFormat="1" ht="20.25" x14ac:dyDescent="0.3">
      <c r="B103" s="8"/>
      <c r="C103" s="9"/>
      <c r="D103" s="9"/>
      <c r="E103" s="10"/>
      <c r="F103" s="192" t="s">
        <v>59</v>
      </c>
      <c r="G103" s="193"/>
      <c r="H103" s="21">
        <f>AVERAGE(I94,M94)</f>
        <v>90.5</v>
      </c>
      <c r="I103" s="46" t="str">
        <f t="shared" si="6"/>
        <v>3</v>
      </c>
      <c r="J103" s="46" t="e">
        <f t="shared" si="7"/>
        <v>#DIV/0!</v>
      </c>
      <c r="K103" s="46" t="e">
        <f t="shared" si="5"/>
        <v>#DIV/0!</v>
      </c>
      <c r="L103" s="20"/>
      <c r="M103" s="20"/>
      <c r="N103" s="16"/>
      <c r="P103" s="9"/>
    </row>
    <row r="104" spans="1:16" s="12" customFormat="1" ht="20.25" x14ac:dyDescent="0.3">
      <c r="B104" s="8"/>
      <c r="C104" s="9"/>
      <c r="D104" s="9"/>
      <c r="E104" s="9"/>
      <c r="F104" s="220" t="s">
        <v>67</v>
      </c>
      <c r="G104" s="221"/>
      <c r="H104" s="21">
        <f>AVERAGE(E94,J94)</f>
        <v>70.5</v>
      </c>
      <c r="I104" s="128" t="str">
        <f t="shared" si="6"/>
        <v>2</v>
      </c>
      <c r="J104" s="128" t="e">
        <f t="shared" si="7"/>
        <v>#DIV/0!</v>
      </c>
      <c r="K104" s="128" t="e">
        <f t="shared" si="5"/>
        <v>#DIV/0!</v>
      </c>
      <c r="L104" s="9"/>
      <c r="M104" s="9"/>
      <c r="N104" s="9"/>
      <c r="P104" s="9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  <row r="108" spans="1:16" x14ac:dyDescent="0.25">
      <c r="A108" s="38"/>
    </row>
    <row r="109" spans="1:16" x14ac:dyDescent="0.25">
      <c r="A109" s="38"/>
    </row>
    <row r="110" spans="1:16" x14ac:dyDescent="0.25">
      <c r="A110" s="38"/>
    </row>
    <row r="111" spans="1:16" x14ac:dyDescent="0.25">
      <c r="A111" s="38"/>
    </row>
  </sheetData>
  <mergeCells count="26">
    <mergeCell ref="F103:G103"/>
    <mergeCell ref="F104:G104"/>
    <mergeCell ref="F98:G98"/>
    <mergeCell ref="F99:G99"/>
    <mergeCell ref="F100:G100"/>
    <mergeCell ref="F101:G101"/>
    <mergeCell ref="F102:G102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M6:P6"/>
    <mergeCell ref="A12:B12"/>
    <mergeCell ref="A92:B92"/>
    <mergeCell ref="A93:B93"/>
    <mergeCell ref="A94:B94"/>
    <mergeCell ref="A95:B95"/>
    <mergeCell ref="C9:N9"/>
    <mergeCell ref="A13:B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2" t="str">
        <f>'4.4.1'!D8</f>
        <v>Sub: GLOBAL HRM          Sub Code:4.4.1</v>
      </c>
      <c r="B1" s="222"/>
      <c r="C1" s="222"/>
      <c r="D1" s="222"/>
      <c r="E1" s="222"/>
      <c r="F1" s="222"/>
      <c r="G1" s="222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'4.4.1'!H99</f>
        <v>72.5</v>
      </c>
      <c r="E5" s="28" t="str">
        <f>'4.4.1'!I99</f>
        <v>2</v>
      </c>
      <c r="F5" s="28" t="e">
        <f>'4.4.1'!J99</f>
        <v>#DIV/0!</v>
      </c>
      <c r="G5" s="28" t="e">
        <f>'4.4.1'!K99</f>
        <v>#DIV/0!</v>
      </c>
    </row>
    <row r="6" spans="1:13" x14ac:dyDescent="0.25">
      <c r="C6" s="85" t="s">
        <v>1</v>
      </c>
      <c r="D6" s="28">
        <f>'4.4.1'!H100</f>
        <v>62.5</v>
      </c>
      <c r="E6" s="28" t="str">
        <f>'4.4.1'!I100</f>
        <v>1</v>
      </c>
      <c r="F6" s="28" t="e">
        <f>'4.4.1'!J100</f>
        <v>#DIV/0!</v>
      </c>
      <c r="G6" s="28" t="e">
        <f>'4.4.1'!K100</f>
        <v>#DIV/0!</v>
      </c>
    </row>
    <row r="7" spans="1:13" x14ac:dyDescent="0.25">
      <c r="C7" s="85" t="s">
        <v>2</v>
      </c>
      <c r="D7" s="28">
        <f>'4.4.1'!H101</f>
        <v>87</v>
      </c>
      <c r="E7" s="28" t="str">
        <f>'4.4.1'!I101</f>
        <v>3</v>
      </c>
      <c r="F7" s="28" t="e">
        <f>'4.4.1'!J101</f>
        <v>#DIV/0!</v>
      </c>
      <c r="G7" s="28" t="e">
        <f>'4.4.1'!K101</f>
        <v>#DIV/0!</v>
      </c>
    </row>
    <row r="8" spans="1:13" x14ac:dyDescent="0.25">
      <c r="C8" s="85" t="s">
        <v>3</v>
      </c>
      <c r="D8" s="28">
        <f>'4.4.1'!H102</f>
        <v>52</v>
      </c>
      <c r="E8" s="28" t="str">
        <f>'4.4.1'!I102</f>
        <v>-</v>
      </c>
      <c r="F8" s="28" t="e">
        <f>'4.4.1'!J102</f>
        <v>#DIV/0!</v>
      </c>
      <c r="G8" s="28" t="e">
        <f>'4.4.1'!K102</f>
        <v>#DIV/0!</v>
      </c>
    </row>
    <row r="9" spans="1:13" x14ac:dyDescent="0.25">
      <c r="C9" s="85" t="s">
        <v>58</v>
      </c>
      <c r="D9" s="28">
        <f>'4.4.1'!H103</f>
        <v>90.5</v>
      </c>
      <c r="E9" s="28" t="str">
        <f>'4.4.1'!I103</f>
        <v>3</v>
      </c>
      <c r="F9" s="28" t="e">
        <f>'4.4.1'!J103</f>
        <v>#DIV/0!</v>
      </c>
      <c r="G9" s="28" t="e">
        <f>'4.4.1'!K103</f>
        <v>#DIV/0!</v>
      </c>
    </row>
    <row r="10" spans="1:13" x14ac:dyDescent="0.25">
      <c r="C10" s="85" t="s">
        <v>68</v>
      </c>
      <c r="D10" s="28">
        <f>'4.4.1'!H104</f>
        <v>70.5</v>
      </c>
      <c r="E10" s="28" t="str">
        <f>'4.4.1'!I104</f>
        <v>2</v>
      </c>
      <c r="F10" s="28" t="e">
        <f>'4.4.1'!J104</f>
        <v>#DIV/0!</v>
      </c>
      <c r="G10" s="28" t="e">
        <f>'4.4.1'!K104</f>
        <v>#DIV/0!</v>
      </c>
    </row>
    <row r="13" spans="1:13" x14ac:dyDescent="0.25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x14ac:dyDescent="0.25">
      <c r="B14" s="74" t="s">
        <v>8</v>
      </c>
      <c r="C14" s="21">
        <v>3</v>
      </c>
      <c r="D14" s="21">
        <v>2</v>
      </c>
      <c r="E14" s="21"/>
      <c r="F14" s="21"/>
      <c r="G14" s="21"/>
      <c r="H14" s="27">
        <v>3</v>
      </c>
      <c r="I14" s="27"/>
      <c r="J14" s="27">
        <v>1</v>
      </c>
      <c r="K14" s="27"/>
      <c r="L14" s="27"/>
      <c r="M14" s="27"/>
    </row>
    <row r="15" spans="1:13" x14ac:dyDescent="0.25">
      <c r="B15" s="74" t="s">
        <v>9</v>
      </c>
      <c r="C15" s="21"/>
      <c r="D15" s="21"/>
      <c r="E15" s="21">
        <v>1</v>
      </c>
      <c r="F15" s="21"/>
      <c r="G15" s="21">
        <v>1</v>
      </c>
      <c r="H15" s="27"/>
      <c r="I15" s="27">
        <v>3</v>
      </c>
      <c r="J15" s="27"/>
      <c r="K15" s="27">
        <v>2</v>
      </c>
      <c r="L15" s="27">
        <v>3</v>
      </c>
      <c r="M15" s="27">
        <v>1</v>
      </c>
    </row>
    <row r="16" spans="1:13" x14ac:dyDescent="0.25">
      <c r="B16" s="74" t="s">
        <v>10</v>
      </c>
      <c r="C16" s="21"/>
      <c r="D16" s="21"/>
      <c r="E16" s="21"/>
      <c r="F16" s="21"/>
      <c r="G16" s="21">
        <v>1</v>
      </c>
      <c r="H16" s="27">
        <v>1</v>
      </c>
      <c r="I16" s="27"/>
      <c r="J16" s="27"/>
      <c r="K16" s="27">
        <v>1</v>
      </c>
      <c r="L16" s="27"/>
      <c r="M16" s="27">
        <v>1</v>
      </c>
    </row>
    <row r="17" spans="1:13" x14ac:dyDescent="0.25">
      <c r="B17" s="74" t="s">
        <v>11</v>
      </c>
      <c r="C17" s="21">
        <v>2</v>
      </c>
      <c r="D17" s="21">
        <v>3</v>
      </c>
      <c r="E17" s="21">
        <v>3</v>
      </c>
      <c r="F17" s="21"/>
      <c r="G17" s="21"/>
      <c r="H17" s="27"/>
      <c r="I17" s="27">
        <v>3</v>
      </c>
      <c r="J17" s="27">
        <v>2</v>
      </c>
      <c r="K17" s="27"/>
      <c r="L17" s="27"/>
      <c r="M17" s="27">
        <v>2</v>
      </c>
    </row>
    <row r="18" spans="1:13" x14ac:dyDescent="0.25">
      <c r="B18" s="74" t="s">
        <v>57</v>
      </c>
      <c r="C18" s="21">
        <v>1</v>
      </c>
      <c r="D18" s="21"/>
      <c r="E18" s="21">
        <v>2</v>
      </c>
      <c r="F18" s="21"/>
      <c r="G18" s="21">
        <v>1</v>
      </c>
      <c r="H18" s="27">
        <v>2</v>
      </c>
      <c r="I18" s="27"/>
      <c r="J18" s="27">
        <v>3</v>
      </c>
      <c r="K18" s="27">
        <v>2</v>
      </c>
      <c r="L18" s="27"/>
      <c r="M18" s="27"/>
    </row>
    <row r="19" spans="1:13" x14ac:dyDescent="0.25">
      <c r="B19" s="74" t="s">
        <v>69</v>
      </c>
      <c r="C19" s="21">
        <v>2</v>
      </c>
      <c r="D19" s="21">
        <v>6</v>
      </c>
      <c r="E19" s="21"/>
      <c r="F19" s="21">
        <v>2</v>
      </c>
      <c r="G19" s="21"/>
      <c r="H19" s="27">
        <v>3</v>
      </c>
      <c r="I19" s="27"/>
      <c r="J19" s="27">
        <v>3</v>
      </c>
      <c r="K19" s="27">
        <v>3</v>
      </c>
      <c r="L19" s="27"/>
      <c r="M19" s="27"/>
    </row>
    <row r="20" spans="1:13" x14ac:dyDescent="0.25">
      <c r="B20" s="4"/>
      <c r="C20" s="5" t="s">
        <v>23</v>
      </c>
      <c r="D20" s="5" t="s">
        <v>24</v>
      </c>
      <c r="E20" s="5" t="s">
        <v>25</v>
      </c>
      <c r="F20" s="5" t="s">
        <v>26</v>
      </c>
      <c r="G20" s="6" t="s">
        <v>27</v>
      </c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B22" s="37"/>
      <c r="C22" s="37"/>
      <c r="D22" s="37"/>
      <c r="E22" s="37"/>
      <c r="F22" s="37"/>
      <c r="G22" s="37"/>
    </row>
    <row r="23" spans="1:13" x14ac:dyDescent="0.25">
      <c r="A23" s="212" t="s">
        <v>29</v>
      </c>
      <c r="B23" s="212"/>
      <c r="C23" s="209" t="s">
        <v>6</v>
      </c>
      <c r="D23" s="209" t="s">
        <v>7</v>
      </c>
      <c r="E23" s="209" t="s">
        <v>5</v>
      </c>
      <c r="F23" s="209" t="s">
        <v>12</v>
      </c>
      <c r="G23" s="209" t="s">
        <v>13</v>
      </c>
      <c r="H23" s="209" t="s">
        <v>48</v>
      </c>
      <c r="I23" s="209" t="s">
        <v>49</v>
      </c>
      <c r="J23" s="209" t="s">
        <v>50</v>
      </c>
      <c r="K23" s="209" t="s">
        <v>51</v>
      </c>
      <c r="L23" s="209" t="s">
        <v>65</v>
      </c>
      <c r="M23" s="209" t="s">
        <v>66</v>
      </c>
    </row>
    <row r="24" spans="1:13" x14ac:dyDescent="0.25">
      <c r="A24" s="211" t="s">
        <v>28</v>
      </c>
      <c r="B24" s="211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3" x14ac:dyDescent="0.25">
      <c r="A25" s="46" t="s">
        <v>8</v>
      </c>
      <c r="B25" s="23" t="e">
        <f t="shared" ref="B25:B30" si="0">F5</f>
        <v>#DIV/0!</v>
      </c>
      <c r="C25" s="134" t="e">
        <f>C14*$B$25/3</f>
        <v>#DIV/0!</v>
      </c>
      <c r="D25" s="134" t="e">
        <f t="shared" ref="D25:M25" si="1">D14*$B$25/3</f>
        <v>#DIV/0!</v>
      </c>
      <c r="E25" s="134" t="e">
        <f t="shared" si="1"/>
        <v>#DIV/0!</v>
      </c>
      <c r="F25" s="134" t="e">
        <f t="shared" si="1"/>
        <v>#DIV/0!</v>
      </c>
      <c r="G25" s="134" t="e">
        <f t="shared" si="1"/>
        <v>#DIV/0!</v>
      </c>
      <c r="H25" s="134" t="e">
        <f t="shared" si="1"/>
        <v>#DIV/0!</v>
      </c>
      <c r="I25" s="134" t="e">
        <f t="shared" si="1"/>
        <v>#DIV/0!</v>
      </c>
      <c r="J25" s="134" t="e">
        <f t="shared" si="1"/>
        <v>#DIV/0!</v>
      </c>
      <c r="K25" s="134" t="e">
        <f t="shared" si="1"/>
        <v>#DIV/0!</v>
      </c>
      <c r="L25" s="134" t="e">
        <f t="shared" si="1"/>
        <v>#DIV/0!</v>
      </c>
      <c r="M25" s="134" t="e">
        <f t="shared" si="1"/>
        <v>#DIV/0!</v>
      </c>
    </row>
    <row r="26" spans="1:13" x14ac:dyDescent="0.25">
      <c r="A26" s="46" t="s">
        <v>9</v>
      </c>
      <c r="B26" s="23" t="e">
        <f t="shared" si="0"/>
        <v>#DIV/0!</v>
      </c>
      <c r="C26" s="134" t="e">
        <f>C15*$B$26/3</f>
        <v>#DIV/0!</v>
      </c>
      <c r="D26" s="134" t="e">
        <f t="shared" ref="D26:M26" si="2">D15*$B$26/3</f>
        <v>#DIV/0!</v>
      </c>
      <c r="E26" s="134" t="e">
        <f t="shared" si="2"/>
        <v>#DIV/0!</v>
      </c>
      <c r="F26" s="134" t="e">
        <f t="shared" si="2"/>
        <v>#DIV/0!</v>
      </c>
      <c r="G26" s="134" t="e">
        <f t="shared" si="2"/>
        <v>#DIV/0!</v>
      </c>
      <c r="H26" s="134" t="e">
        <f t="shared" si="2"/>
        <v>#DIV/0!</v>
      </c>
      <c r="I26" s="134" t="e">
        <f t="shared" si="2"/>
        <v>#DIV/0!</v>
      </c>
      <c r="J26" s="134" t="e">
        <f t="shared" si="2"/>
        <v>#DIV/0!</v>
      </c>
      <c r="K26" s="134" t="e">
        <f t="shared" si="2"/>
        <v>#DIV/0!</v>
      </c>
      <c r="L26" s="134" t="e">
        <f t="shared" si="2"/>
        <v>#DIV/0!</v>
      </c>
      <c r="M26" s="134" t="e">
        <f t="shared" si="2"/>
        <v>#DIV/0!</v>
      </c>
    </row>
    <row r="27" spans="1:13" x14ac:dyDescent="0.25">
      <c r="A27" s="46" t="s">
        <v>10</v>
      </c>
      <c r="B27" s="23" t="e">
        <f t="shared" si="0"/>
        <v>#DIV/0!</v>
      </c>
      <c r="C27" s="134" t="e">
        <f>C16*$B$27/3</f>
        <v>#DIV/0!</v>
      </c>
      <c r="D27" s="134" t="e">
        <f t="shared" ref="D27:M27" si="3">D16*$B$27/3</f>
        <v>#DIV/0!</v>
      </c>
      <c r="E27" s="134" t="e">
        <f t="shared" si="3"/>
        <v>#DIV/0!</v>
      </c>
      <c r="F27" s="134" t="e">
        <f t="shared" si="3"/>
        <v>#DIV/0!</v>
      </c>
      <c r="G27" s="134" t="e">
        <f t="shared" si="3"/>
        <v>#DIV/0!</v>
      </c>
      <c r="H27" s="134" t="e">
        <f t="shared" si="3"/>
        <v>#DIV/0!</v>
      </c>
      <c r="I27" s="134" t="e">
        <f t="shared" si="3"/>
        <v>#DIV/0!</v>
      </c>
      <c r="J27" s="134" t="e">
        <f t="shared" si="3"/>
        <v>#DIV/0!</v>
      </c>
      <c r="K27" s="134" t="e">
        <f t="shared" si="3"/>
        <v>#DIV/0!</v>
      </c>
      <c r="L27" s="134" t="e">
        <f t="shared" si="3"/>
        <v>#DIV/0!</v>
      </c>
      <c r="M27" s="134" t="e">
        <f t="shared" si="3"/>
        <v>#DIV/0!</v>
      </c>
    </row>
    <row r="28" spans="1:13" x14ac:dyDescent="0.25">
      <c r="A28" s="46" t="s">
        <v>11</v>
      </c>
      <c r="B28" s="23" t="e">
        <f t="shared" si="0"/>
        <v>#DIV/0!</v>
      </c>
      <c r="C28" s="134" t="e">
        <f>C17*$B$28/3</f>
        <v>#DIV/0!</v>
      </c>
      <c r="D28" s="134" t="e">
        <f t="shared" ref="D28:M28" si="4">D17*$B$28/3</f>
        <v>#DIV/0!</v>
      </c>
      <c r="E28" s="134" t="e">
        <f t="shared" si="4"/>
        <v>#DIV/0!</v>
      </c>
      <c r="F28" s="134" t="e">
        <f t="shared" si="4"/>
        <v>#DIV/0!</v>
      </c>
      <c r="G28" s="134" t="e">
        <f t="shared" si="4"/>
        <v>#DIV/0!</v>
      </c>
      <c r="H28" s="134" t="e">
        <f t="shared" si="4"/>
        <v>#DIV/0!</v>
      </c>
      <c r="I28" s="134" t="e">
        <f t="shared" si="4"/>
        <v>#DIV/0!</v>
      </c>
      <c r="J28" s="134" t="e">
        <f t="shared" si="4"/>
        <v>#DIV/0!</v>
      </c>
      <c r="K28" s="134" t="e">
        <f t="shared" si="4"/>
        <v>#DIV/0!</v>
      </c>
      <c r="L28" s="134" t="e">
        <f t="shared" si="4"/>
        <v>#DIV/0!</v>
      </c>
      <c r="M28" s="134" t="e">
        <f t="shared" si="4"/>
        <v>#DIV/0!</v>
      </c>
    </row>
    <row r="29" spans="1:13" x14ac:dyDescent="0.25">
      <c r="A29" s="46" t="s">
        <v>57</v>
      </c>
      <c r="B29" s="23" t="e">
        <f t="shared" si="0"/>
        <v>#DIV/0!</v>
      </c>
      <c r="C29" s="134" t="e">
        <f>C18*$B$29/3</f>
        <v>#DIV/0!</v>
      </c>
      <c r="D29" s="134" t="e">
        <f t="shared" ref="D29:M29" si="5">D18*$B$29/3</f>
        <v>#DIV/0!</v>
      </c>
      <c r="E29" s="134" t="e">
        <f t="shared" si="5"/>
        <v>#DIV/0!</v>
      </c>
      <c r="F29" s="134" t="e">
        <f t="shared" si="5"/>
        <v>#DIV/0!</v>
      </c>
      <c r="G29" s="134" t="e">
        <f t="shared" si="5"/>
        <v>#DIV/0!</v>
      </c>
      <c r="H29" s="134" t="e">
        <f t="shared" si="5"/>
        <v>#DIV/0!</v>
      </c>
      <c r="I29" s="134" t="e">
        <f t="shared" si="5"/>
        <v>#DIV/0!</v>
      </c>
      <c r="J29" s="134" t="e">
        <f t="shared" si="5"/>
        <v>#DIV/0!</v>
      </c>
      <c r="K29" s="134" t="e">
        <f t="shared" si="5"/>
        <v>#DIV/0!</v>
      </c>
      <c r="L29" s="134" t="e">
        <f t="shared" si="5"/>
        <v>#DIV/0!</v>
      </c>
      <c r="M29" s="134" t="e">
        <f t="shared" si="5"/>
        <v>#DIV/0!</v>
      </c>
    </row>
    <row r="30" spans="1:13" x14ac:dyDescent="0.25">
      <c r="A30" s="128" t="s">
        <v>69</v>
      </c>
      <c r="B30" s="23" t="e">
        <f t="shared" si="0"/>
        <v>#DIV/0!</v>
      </c>
      <c r="C30" s="134" t="e">
        <f>C19*$B$30/3</f>
        <v>#DIV/0!</v>
      </c>
      <c r="D30" s="134" t="e">
        <f t="shared" ref="D30:M30" si="6">D19*$B$30/3</f>
        <v>#DIV/0!</v>
      </c>
      <c r="E30" s="134" t="e">
        <f t="shared" si="6"/>
        <v>#DIV/0!</v>
      </c>
      <c r="F30" s="134" t="e">
        <f t="shared" si="6"/>
        <v>#DIV/0!</v>
      </c>
      <c r="G30" s="134" t="e">
        <f t="shared" si="6"/>
        <v>#DIV/0!</v>
      </c>
      <c r="H30" s="134" t="e">
        <f t="shared" si="6"/>
        <v>#DIV/0!</v>
      </c>
      <c r="I30" s="134" t="e">
        <f t="shared" si="6"/>
        <v>#DIV/0!</v>
      </c>
      <c r="J30" s="134" t="e">
        <f t="shared" si="6"/>
        <v>#DIV/0!</v>
      </c>
      <c r="K30" s="134" t="e">
        <f t="shared" si="6"/>
        <v>#DIV/0!</v>
      </c>
      <c r="L30" s="134" t="e">
        <f t="shared" si="6"/>
        <v>#DIV/0!</v>
      </c>
      <c r="M30" s="134" t="e">
        <f t="shared" si="6"/>
        <v>#DIV/0!</v>
      </c>
    </row>
    <row r="31" spans="1:13" x14ac:dyDescent="0.25">
      <c r="A31" s="46" t="s">
        <v>30</v>
      </c>
      <c r="B31" s="24"/>
      <c r="C31" s="133" t="e">
        <f>AVERAGE(C25:C30)</f>
        <v>#DIV/0!</v>
      </c>
      <c r="D31" s="133" t="e">
        <f>AVERAGE(D25:D30)</f>
        <v>#DIV/0!</v>
      </c>
      <c r="E31" s="133" t="e">
        <f t="shared" ref="E31:K31" si="7">AVERAGE(E25:E30)</f>
        <v>#DIV/0!</v>
      </c>
      <c r="F31" s="133" t="e">
        <f t="shared" si="7"/>
        <v>#DIV/0!</v>
      </c>
      <c r="G31" s="133" t="e">
        <f t="shared" si="7"/>
        <v>#DIV/0!</v>
      </c>
      <c r="H31" s="133" t="e">
        <f t="shared" si="7"/>
        <v>#DIV/0!</v>
      </c>
      <c r="I31" s="133" t="e">
        <f t="shared" si="7"/>
        <v>#DIV/0!</v>
      </c>
      <c r="J31" s="133" t="e">
        <f t="shared" si="7"/>
        <v>#DIV/0!</v>
      </c>
      <c r="K31" s="133" t="e">
        <f t="shared" si="7"/>
        <v>#DIV/0!</v>
      </c>
      <c r="L31" s="133" t="e">
        <f t="shared" ref="L31" si="8">AVERAGE(L25:L30)</f>
        <v>#DIV/0!</v>
      </c>
      <c r="M31" s="133" t="e">
        <f t="shared" ref="M31" si="9">AVERAGE(M25:M30)</f>
        <v>#DIV/0!</v>
      </c>
    </row>
    <row r="32" spans="1:13" x14ac:dyDescent="0.25">
      <c r="B32" s="37"/>
      <c r="C32" s="37"/>
      <c r="D32" s="37"/>
      <c r="E32" s="37"/>
      <c r="F32" s="37"/>
      <c r="G32" s="37"/>
    </row>
    <row r="33" spans="4:9" x14ac:dyDescent="0.25">
      <c r="D33" s="37"/>
      <c r="E33" s="4"/>
      <c r="F33" s="4"/>
      <c r="G33" s="4"/>
      <c r="H33" s="4"/>
      <c r="I33" s="4"/>
    </row>
    <row r="34" spans="4:9" x14ac:dyDescent="0.25">
      <c r="D34" s="37"/>
      <c r="E34" s="37"/>
      <c r="F34" s="37"/>
      <c r="G34" s="37"/>
    </row>
  </sheetData>
  <mergeCells count="14">
    <mergeCell ref="L23:L24"/>
    <mergeCell ref="M23:M24"/>
    <mergeCell ref="A1:G1"/>
    <mergeCell ref="A23:B23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24:B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80" zoomScaleNormal="80" workbookViewId="0">
      <selection activeCell="C7" sqref="C7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489</v>
      </c>
      <c r="M5" s="204"/>
      <c r="N5" s="204" t="s">
        <v>44</v>
      </c>
      <c r="O5" s="204"/>
      <c r="P5" s="95" t="s">
        <v>490</v>
      </c>
    </row>
    <row r="6" spans="1:16" ht="18.75" x14ac:dyDescent="0.3">
      <c r="A6" s="204" t="s">
        <v>55</v>
      </c>
      <c r="B6" s="204"/>
      <c r="C6" s="204" t="s">
        <v>493</v>
      </c>
      <c r="D6" s="213"/>
      <c r="E6" s="213"/>
      <c r="F6" s="213"/>
      <c r="G6" s="213"/>
      <c r="H6" s="204" t="s">
        <v>45</v>
      </c>
      <c r="I6" s="204"/>
      <c r="J6" s="204"/>
      <c r="K6" s="204"/>
      <c r="L6" s="204"/>
      <c r="M6" s="216" t="s">
        <v>492</v>
      </c>
      <c r="N6" s="217"/>
      <c r="O6" s="217"/>
      <c r="P6" s="21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5" t="s">
        <v>491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223" t="s">
        <v>37</v>
      </c>
      <c r="D10" s="224"/>
      <c r="E10" s="224"/>
      <c r="F10" s="224"/>
      <c r="G10" s="224"/>
      <c r="H10" s="224"/>
      <c r="I10" s="225"/>
      <c r="J10" s="223" t="s">
        <v>38</v>
      </c>
      <c r="K10" s="224"/>
      <c r="L10" s="224"/>
      <c r="M10" s="225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ht="15.75" thickBot="1" x14ac:dyDescent="0.3">
      <c r="A15" s="282" t="s">
        <v>71</v>
      </c>
      <c r="B15" s="284" t="s">
        <v>72</v>
      </c>
      <c r="C15" s="22">
        <v>4</v>
      </c>
      <c r="D15" s="22"/>
      <c r="E15" s="75">
        <v>5</v>
      </c>
      <c r="F15" s="22"/>
      <c r="G15" s="22">
        <v>3</v>
      </c>
      <c r="H15" s="22">
        <v>4</v>
      </c>
      <c r="I15" s="22">
        <v>4</v>
      </c>
      <c r="J15" s="22"/>
      <c r="K15" s="22">
        <v>9</v>
      </c>
      <c r="L15" s="22">
        <v>8</v>
      </c>
      <c r="M15" s="22">
        <v>8</v>
      </c>
      <c r="N15" s="22">
        <v>12</v>
      </c>
      <c r="O15" s="76"/>
      <c r="P15" s="25">
        <f>SUM(C15:N15)</f>
        <v>57</v>
      </c>
    </row>
    <row r="16" spans="1:16" s="12" customFormat="1" ht="15.75" thickBot="1" x14ac:dyDescent="0.3">
      <c r="A16" s="282" t="s">
        <v>477</v>
      </c>
      <c r="B16" s="284" t="s">
        <v>478</v>
      </c>
      <c r="C16" s="22">
        <v>4</v>
      </c>
      <c r="D16" s="22"/>
      <c r="E16" s="75">
        <v>5</v>
      </c>
      <c r="F16" s="22">
        <v>5</v>
      </c>
      <c r="G16" s="22">
        <v>4</v>
      </c>
      <c r="H16" s="22"/>
      <c r="I16" s="22">
        <v>5</v>
      </c>
      <c r="J16" s="22"/>
      <c r="K16" s="22">
        <v>6</v>
      </c>
      <c r="L16" s="22"/>
      <c r="M16" s="22">
        <v>7</v>
      </c>
      <c r="N16" s="22">
        <v>11</v>
      </c>
      <c r="O16" s="76"/>
      <c r="P16" s="25">
        <f t="shared" ref="P16:P72" si="1">SUM(C16:N16)</f>
        <v>47</v>
      </c>
    </row>
    <row r="17" spans="1:16" s="12" customFormat="1" ht="15.75" thickBot="1" x14ac:dyDescent="0.3">
      <c r="A17" s="282" t="s">
        <v>89</v>
      </c>
      <c r="B17" s="284" t="s">
        <v>90</v>
      </c>
      <c r="C17" s="22">
        <v>4</v>
      </c>
      <c r="D17" s="22">
        <v>4</v>
      </c>
      <c r="E17" s="75">
        <v>5</v>
      </c>
      <c r="F17" s="22">
        <v>3</v>
      </c>
      <c r="G17" s="22"/>
      <c r="H17" s="22"/>
      <c r="I17" s="22">
        <v>5</v>
      </c>
      <c r="J17" s="22">
        <v>7</v>
      </c>
      <c r="K17" s="22">
        <v>8</v>
      </c>
      <c r="L17" s="22">
        <v>8</v>
      </c>
      <c r="M17" s="22"/>
      <c r="N17" s="22">
        <v>13</v>
      </c>
      <c r="O17" s="76"/>
      <c r="P17" s="25">
        <f t="shared" si="1"/>
        <v>57</v>
      </c>
    </row>
    <row r="18" spans="1:16" s="12" customFormat="1" ht="15.75" thickBot="1" x14ac:dyDescent="0.3">
      <c r="A18" s="282" t="s">
        <v>113</v>
      </c>
      <c r="B18" s="284" t="s">
        <v>114</v>
      </c>
      <c r="C18" s="22"/>
      <c r="D18" s="22">
        <v>4</v>
      </c>
      <c r="E18" s="75">
        <v>5</v>
      </c>
      <c r="F18" s="22">
        <v>5</v>
      </c>
      <c r="G18" s="22">
        <v>4</v>
      </c>
      <c r="H18" s="22"/>
      <c r="I18" s="22">
        <v>5</v>
      </c>
      <c r="J18" s="22"/>
      <c r="K18" s="22"/>
      <c r="L18" s="22">
        <v>9</v>
      </c>
      <c r="M18" s="22">
        <v>10</v>
      </c>
      <c r="N18" s="22">
        <v>13</v>
      </c>
      <c r="O18" s="76"/>
      <c r="P18" s="25">
        <f t="shared" si="1"/>
        <v>55</v>
      </c>
    </row>
    <row r="19" spans="1:16" s="12" customFormat="1" ht="15.75" thickBot="1" x14ac:dyDescent="0.3">
      <c r="A19" s="282" t="s">
        <v>153</v>
      </c>
      <c r="B19" s="284" t="s">
        <v>154</v>
      </c>
      <c r="C19" s="75">
        <v>5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/>
      <c r="K19" s="22"/>
      <c r="L19" s="22"/>
      <c r="M19" s="22"/>
      <c r="N19" s="22"/>
      <c r="O19" s="76"/>
      <c r="P19" s="25">
        <f t="shared" si="1"/>
        <v>21</v>
      </c>
    </row>
    <row r="20" spans="1:16" s="12" customFormat="1" ht="15.75" thickBot="1" x14ac:dyDescent="0.3">
      <c r="A20" s="282" t="s">
        <v>155</v>
      </c>
      <c r="B20" s="284" t="s">
        <v>156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8</v>
      </c>
      <c r="K20" s="22"/>
      <c r="L20" s="22">
        <v>8</v>
      </c>
      <c r="M20" s="22">
        <v>9</v>
      </c>
      <c r="N20" s="22">
        <v>12</v>
      </c>
      <c r="O20" s="76"/>
      <c r="P20" s="25">
        <f t="shared" si="1"/>
        <v>55</v>
      </c>
    </row>
    <row r="21" spans="1:16" s="12" customFormat="1" ht="15.75" thickBot="1" x14ac:dyDescent="0.3">
      <c r="A21" s="282" t="s">
        <v>157</v>
      </c>
      <c r="B21" s="284" t="s">
        <v>158</v>
      </c>
      <c r="C21" s="75">
        <v>3</v>
      </c>
      <c r="D21" s="22"/>
      <c r="E21" s="22"/>
      <c r="F21" s="22"/>
      <c r="G21" s="22">
        <v>1</v>
      </c>
      <c r="H21" s="22"/>
      <c r="I21" s="22"/>
      <c r="J21" s="22"/>
      <c r="K21" s="22">
        <v>9</v>
      </c>
      <c r="L21" s="22">
        <v>8</v>
      </c>
      <c r="M21" s="22">
        <v>8</v>
      </c>
      <c r="N21" s="22">
        <v>12</v>
      </c>
      <c r="O21" s="76"/>
      <c r="P21" s="25">
        <f t="shared" si="1"/>
        <v>41</v>
      </c>
    </row>
    <row r="22" spans="1:16" s="12" customFormat="1" ht="15.75" thickBot="1" x14ac:dyDescent="0.3">
      <c r="A22" s="282" t="s">
        <v>195</v>
      </c>
      <c r="B22" s="284" t="s">
        <v>196</v>
      </c>
      <c r="C22" s="22">
        <v>5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8</v>
      </c>
      <c r="K22" s="22">
        <v>8</v>
      </c>
      <c r="L22" s="22">
        <v>7</v>
      </c>
      <c r="M22" s="22"/>
      <c r="N22" s="22">
        <v>12</v>
      </c>
      <c r="O22" s="76"/>
      <c r="P22" s="25">
        <f t="shared" si="1"/>
        <v>55</v>
      </c>
    </row>
    <row r="23" spans="1:16" s="12" customFormat="1" ht="15.75" thickBot="1" x14ac:dyDescent="0.3">
      <c r="A23" s="282" t="s">
        <v>227</v>
      </c>
      <c r="B23" s="284" t="s">
        <v>228</v>
      </c>
      <c r="C23" s="75">
        <v>4</v>
      </c>
      <c r="D23" s="22">
        <v>5</v>
      </c>
      <c r="E23" s="22">
        <v>4</v>
      </c>
      <c r="F23" s="22"/>
      <c r="G23" s="22">
        <v>4</v>
      </c>
      <c r="H23" s="22">
        <v>5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6"/>
      <c r="P23" s="25">
        <f t="shared" si="1"/>
        <v>51</v>
      </c>
    </row>
    <row r="24" spans="1:16" s="12" customFormat="1" ht="15.75" thickBot="1" x14ac:dyDescent="0.3">
      <c r="A24" s="282" t="s">
        <v>479</v>
      </c>
      <c r="B24" s="284" t="s">
        <v>480</v>
      </c>
      <c r="C24" s="22">
        <v>4</v>
      </c>
      <c r="D24" s="22">
        <v>3</v>
      </c>
      <c r="E24" s="22">
        <v>2</v>
      </c>
      <c r="F24" s="22">
        <v>1</v>
      </c>
      <c r="G24" s="22">
        <v>5</v>
      </c>
      <c r="H24" s="22">
        <v>5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6"/>
      <c r="P24" s="25">
        <f t="shared" si="1"/>
        <v>49</v>
      </c>
    </row>
    <row r="25" spans="1:16" s="12" customFormat="1" ht="15.75" thickBot="1" x14ac:dyDescent="0.3">
      <c r="A25" s="282" t="s">
        <v>233</v>
      </c>
      <c r="B25" s="284" t="s">
        <v>234</v>
      </c>
      <c r="C25" s="75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6"/>
      <c r="P25" s="25">
        <f t="shared" si="1"/>
        <v>36</v>
      </c>
    </row>
    <row r="26" spans="1:16" s="12" customFormat="1" ht="15.75" thickBot="1" x14ac:dyDescent="0.3">
      <c r="A26" s="282" t="s">
        <v>481</v>
      </c>
      <c r="B26" s="284" t="s">
        <v>482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5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6"/>
      <c r="P26" s="25">
        <f t="shared" si="1"/>
        <v>58</v>
      </c>
    </row>
    <row r="27" spans="1:16" s="12" customFormat="1" ht="15.75" thickBot="1" x14ac:dyDescent="0.3">
      <c r="A27" s="282" t="s">
        <v>273</v>
      </c>
      <c r="B27" s="284" t="s">
        <v>274</v>
      </c>
      <c r="C27" s="75">
        <v>5</v>
      </c>
      <c r="D27" s="22"/>
      <c r="E27" s="22">
        <v>3</v>
      </c>
      <c r="F27" s="22">
        <v>4</v>
      </c>
      <c r="G27" s="22">
        <v>4</v>
      </c>
      <c r="H27" s="22"/>
      <c r="I27" s="22"/>
      <c r="J27" s="22">
        <v>5</v>
      </c>
      <c r="K27" s="22"/>
      <c r="L27" s="22">
        <v>7</v>
      </c>
      <c r="M27" s="22"/>
      <c r="N27" s="22">
        <v>9</v>
      </c>
      <c r="O27" s="76"/>
      <c r="P27" s="25">
        <f t="shared" si="1"/>
        <v>37</v>
      </c>
    </row>
    <row r="28" spans="1:16" s="12" customFormat="1" ht="15.75" thickBot="1" x14ac:dyDescent="0.3">
      <c r="A28" s="282" t="s">
        <v>483</v>
      </c>
      <c r="B28" s="284" t="s">
        <v>484</v>
      </c>
      <c r="C28" s="22">
        <v>4</v>
      </c>
      <c r="D28" s="22"/>
      <c r="E28" s="75">
        <v>4</v>
      </c>
      <c r="F28" s="22">
        <v>4</v>
      </c>
      <c r="G28" s="22">
        <v>3</v>
      </c>
      <c r="H28" s="22"/>
      <c r="I28" s="22">
        <v>4</v>
      </c>
      <c r="J28" s="22">
        <v>6</v>
      </c>
      <c r="K28" s="22"/>
      <c r="L28" s="22"/>
      <c r="M28" s="22">
        <v>8</v>
      </c>
      <c r="N28" s="22">
        <v>13</v>
      </c>
      <c r="O28" s="76"/>
      <c r="P28" s="25">
        <f t="shared" si="1"/>
        <v>46</v>
      </c>
    </row>
    <row r="29" spans="1:16" s="12" customFormat="1" ht="15.75" thickBot="1" x14ac:dyDescent="0.3">
      <c r="A29" s="282" t="s">
        <v>301</v>
      </c>
      <c r="B29" s="284" t="s">
        <v>302</v>
      </c>
      <c r="C29" s="22"/>
      <c r="D29" s="22"/>
      <c r="E29" s="75">
        <v>2</v>
      </c>
      <c r="F29" s="22"/>
      <c r="G29" s="22">
        <v>5</v>
      </c>
      <c r="H29" s="22"/>
      <c r="I29" s="22">
        <v>4</v>
      </c>
      <c r="J29" s="22">
        <v>7</v>
      </c>
      <c r="K29" s="22">
        <v>5</v>
      </c>
      <c r="L29" s="22">
        <v>7</v>
      </c>
      <c r="M29" s="22"/>
      <c r="N29" s="22">
        <v>12</v>
      </c>
      <c r="O29" s="76"/>
      <c r="P29" s="25">
        <f t="shared" si="1"/>
        <v>42</v>
      </c>
    </row>
    <row r="30" spans="1:16" s="12" customFormat="1" ht="15.75" thickBot="1" x14ac:dyDescent="0.3">
      <c r="A30" s="282" t="s">
        <v>309</v>
      </c>
      <c r="B30" s="284" t="s">
        <v>310</v>
      </c>
      <c r="C30" s="75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6"/>
      <c r="P30" s="25">
        <f t="shared" si="1"/>
        <v>37</v>
      </c>
    </row>
    <row r="31" spans="1:16" s="12" customFormat="1" ht="15.75" thickBot="1" x14ac:dyDescent="0.3">
      <c r="A31" s="282" t="s">
        <v>353</v>
      </c>
      <c r="B31" s="284" t="s">
        <v>354</v>
      </c>
      <c r="C31" s="22">
        <v>3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6"/>
      <c r="P31" s="25">
        <f t="shared" si="1"/>
        <v>53</v>
      </c>
    </row>
    <row r="32" spans="1:16" s="12" customFormat="1" ht="15.75" thickBot="1" x14ac:dyDescent="0.3">
      <c r="A32" s="282" t="s">
        <v>369</v>
      </c>
      <c r="B32" s="284" t="s">
        <v>370</v>
      </c>
      <c r="C32" s="75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6"/>
      <c r="P32" s="25">
        <f t="shared" si="1"/>
        <v>41</v>
      </c>
    </row>
    <row r="33" spans="1:16" s="12" customFormat="1" ht="15.75" thickBot="1" x14ac:dyDescent="0.3">
      <c r="A33" s="282" t="s">
        <v>375</v>
      </c>
      <c r="B33" s="284" t="s">
        <v>376</v>
      </c>
      <c r="C33" s="75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6"/>
      <c r="P33" s="25">
        <f t="shared" si="1"/>
        <v>49</v>
      </c>
    </row>
    <row r="34" spans="1:16" s="12" customFormat="1" ht="15.75" thickBot="1" x14ac:dyDescent="0.3">
      <c r="A34" s="282" t="s">
        <v>379</v>
      </c>
      <c r="B34" s="284" t="s">
        <v>485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6"/>
      <c r="P34" s="25">
        <f t="shared" si="1"/>
        <v>48</v>
      </c>
    </row>
    <row r="35" spans="1:16" s="12" customFormat="1" ht="15.75" thickBot="1" x14ac:dyDescent="0.3">
      <c r="A35" s="282" t="s">
        <v>397</v>
      </c>
      <c r="B35" s="284" t="s">
        <v>398</v>
      </c>
      <c r="C35" s="75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6"/>
      <c r="P35" s="25">
        <f t="shared" si="1"/>
        <v>36</v>
      </c>
    </row>
    <row r="36" spans="1:16" s="12" customFormat="1" ht="15.75" thickBot="1" x14ac:dyDescent="0.3">
      <c r="A36" s="282" t="s">
        <v>407</v>
      </c>
      <c r="B36" s="284" t="s">
        <v>408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6"/>
      <c r="P36" s="25">
        <f t="shared" si="1"/>
        <v>54</v>
      </c>
    </row>
    <row r="37" spans="1:16" s="12" customFormat="1" ht="15.75" thickBot="1" x14ac:dyDescent="0.3">
      <c r="A37" s="282" t="s">
        <v>409</v>
      </c>
      <c r="B37" s="284" t="s">
        <v>410</v>
      </c>
      <c r="C37" s="75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6"/>
      <c r="P37" s="25">
        <f t="shared" si="1"/>
        <v>41</v>
      </c>
    </row>
    <row r="38" spans="1:16" s="12" customFormat="1" ht="15.75" thickBot="1" x14ac:dyDescent="0.3">
      <c r="A38" s="282" t="s">
        <v>415</v>
      </c>
      <c r="B38" s="284" t="s">
        <v>416</v>
      </c>
      <c r="C38" s="75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6"/>
      <c r="P38" s="25">
        <f t="shared" si="1"/>
        <v>50</v>
      </c>
    </row>
    <row r="39" spans="1:16" s="12" customFormat="1" ht="15.75" thickBot="1" x14ac:dyDescent="0.3">
      <c r="A39" s="282" t="s">
        <v>423</v>
      </c>
      <c r="B39" s="284" t="s">
        <v>424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6"/>
      <c r="P39" s="25">
        <f t="shared" si="1"/>
        <v>45</v>
      </c>
    </row>
    <row r="40" spans="1:16" s="12" customFormat="1" ht="15.75" thickBot="1" x14ac:dyDescent="0.3">
      <c r="A40" s="282" t="s">
        <v>486</v>
      </c>
      <c r="B40" s="284" t="s">
        <v>487</v>
      </c>
      <c r="C40" s="75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6"/>
      <c r="P40" s="25">
        <f t="shared" si="1"/>
        <v>37</v>
      </c>
    </row>
    <row r="41" spans="1:16" s="12" customFormat="1" ht="15.75" thickBot="1" x14ac:dyDescent="0.3">
      <c r="A41" s="282" t="s">
        <v>83</v>
      </c>
      <c r="B41" s="284" t="s">
        <v>84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6"/>
      <c r="P41" s="25">
        <f t="shared" si="1"/>
        <v>58</v>
      </c>
    </row>
    <row r="42" spans="1:16" s="12" customFormat="1" ht="15.75" thickBot="1" x14ac:dyDescent="0.3">
      <c r="A42" s="282" t="s">
        <v>91</v>
      </c>
      <c r="B42" s="284" t="s">
        <v>92</v>
      </c>
      <c r="C42" s="75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6"/>
      <c r="P42" s="25">
        <f t="shared" si="1"/>
        <v>36</v>
      </c>
    </row>
    <row r="43" spans="1:16" s="12" customFormat="1" ht="15.75" thickBot="1" x14ac:dyDescent="0.3">
      <c r="A43" s="282" t="s">
        <v>97</v>
      </c>
      <c r="B43" s="284" t="s">
        <v>98</v>
      </c>
      <c r="C43" s="22">
        <v>5</v>
      </c>
      <c r="D43" s="22">
        <v>5</v>
      </c>
      <c r="E43" s="75">
        <v>5</v>
      </c>
      <c r="F43" s="22">
        <v>5</v>
      </c>
      <c r="G43" s="22"/>
      <c r="H43" s="22">
        <v>5</v>
      </c>
      <c r="I43" s="22"/>
      <c r="J43" s="22">
        <v>6</v>
      </c>
      <c r="K43" s="22"/>
      <c r="L43" s="22"/>
      <c r="M43" s="22">
        <v>8</v>
      </c>
      <c r="N43" s="22">
        <v>13</v>
      </c>
      <c r="O43" s="76"/>
      <c r="P43" s="25">
        <f t="shared" si="1"/>
        <v>52</v>
      </c>
    </row>
    <row r="44" spans="1:16" s="12" customFormat="1" ht="15.75" thickBot="1" x14ac:dyDescent="0.3">
      <c r="A44" s="282" t="s">
        <v>101</v>
      </c>
      <c r="B44" s="284" t="s">
        <v>447</v>
      </c>
      <c r="C44" s="22">
        <v>4</v>
      </c>
      <c r="D44" s="22">
        <v>5</v>
      </c>
      <c r="E44" s="75">
        <v>4</v>
      </c>
      <c r="F44" s="22"/>
      <c r="G44" s="22">
        <v>5</v>
      </c>
      <c r="H44" s="22"/>
      <c r="I44" s="22">
        <v>5</v>
      </c>
      <c r="J44" s="22">
        <v>7</v>
      </c>
      <c r="K44" s="22">
        <v>5</v>
      </c>
      <c r="L44" s="22">
        <v>7</v>
      </c>
      <c r="M44" s="22"/>
      <c r="N44" s="22">
        <v>12</v>
      </c>
      <c r="O44" s="76"/>
      <c r="P44" s="25">
        <f t="shared" si="1"/>
        <v>54</v>
      </c>
    </row>
    <row r="45" spans="1:16" s="12" customFormat="1" ht="15.75" thickBot="1" x14ac:dyDescent="0.3">
      <c r="A45" s="282" t="s">
        <v>117</v>
      </c>
      <c r="B45" s="284" t="s">
        <v>118</v>
      </c>
      <c r="C45" s="22">
        <v>4</v>
      </c>
      <c r="D45" s="22">
        <v>5</v>
      </c>
      <c r="E45" s="75">
        <v>5</v>
      </c>
      <c r="F45" s="22"/>
      <c r="G45" s="22">
        <v>4</v>
      </c>
      <c r="H45" s="22"/>
      <c r="I45" s="22">
        <v>5</v>
      </c>
      <c r="J45" s="22"/>
      <c r="K45" s="22">
        <v>6</v>
      </c>
      <c r="L45" s="22"/>
      <c r="M45" s="22">
        <v>7</v>
      </c>
      <c r="N45" s="22">
        <v>11</v>
      </c>
      <c r="O45" s="76"/>
      <c r="P45" s="25">
        <f t="shared" si="1"/>
        <v>47</v>
      </c>
    </row>
    <row r="46" spans="1:16" s="12" customFormat="1" ht="15.75" thickBot="1" x14ac:dyDescent="0.3">
      <c r="A46" s="282" t="s">
        <v>119</v>
      </c>
      <c r="B46" s="284" t="s">
        <v>120</v>
      </c>
      <c r="C46" s="75">
        <v>4</v>
      </c>
      <c r="D46" s="22">
        <v>5</v>
      </c>
      <c r="E46" s="22">
        <v>4</v>
      </c>
      <c r="F46" s="22"/>
      <c r="G46" s="22">
        <v>4</v>
      </c>
      <c r="H46" s="22">
        <v>3</v>
      </c>
      <c r="I46" s="22"/>
      <c r="J46" s="22">
        <v>7</v>
      </c>
      <c r="K46" s="22">
        <v>8</v>
      </c>
      <c r="L46" s="22">
        <v>8</v>
      </c>
      <c r="M46" s="22"/>
      <c r="N46" s="22">
        <v>13</v>
      </c>
      <c r="O46" s="76"/>
      <c r="P46" s="25">
        <f t="shared" si="1"/>
        <v>56</v>
      </c>
    </row>
    <row r="47" spans="1:16" s="12" customFormat="1" ht="15.75" thickBot="1" x14ac:dyDescent="0.3">
      <c r="A47" s="282" t="s">
        <v>125</v>
      </c>
      <c r="B47" s="284" t="s">
        <v>126</v>
      </c>
      <c r="C47" s="75">
        <v>4</v>
      </c>
      <c r="D47" s="22"/>
      <c r="E47" s="22">
        <v>3</v>
      </c>
      <c r="F47" s="22">
        <v>4</v>
      </c>
      <c r="G47" s="22">
        <v>4</v>
      </c>
      <c r="H47" s="22"/>
      <c r="I47" s="22"/>
      <c r="J47" s="22">
        <v>8</v>
      </c>
      <c r="K47" s="22"/>
      <c r="L47" s="22">
        <v>8</v>
      </c>
      <c r="M47" s="22">
        <v>9</v>
      </c>
      <c r="N47" s="22">
        <v>12</v>
      </c>
      <c r="O47" s="76"/>
      <c r="P47" s="25">
        <f t="shared" si="1"/>
        <v>52</v>
      </c>
    </row>
    <row r="48" spans="1:16" s="12" customFormat="1" ht="15.75" thickBot="1" x14ac:dyDescent="0.3">
      <c r="A48" s="282" t="s">
        <v>135</v>
      </c>
      <c r="B48" s="284" t="s">
        <v>136</v>
      </c>
      <c r="C48" s="22">
        <v>4</v>
      </c>
      <c r="D48" s="22"/>
      <c r="E48" s="75">
        <v>5</v>
      </c>
      <c r="F48" s="22"/>
      <c r="G48" s="22">
        <v>3</v>
      </c>
      <c r="H48" s="22">
        <v>4</v>
      </c>
      <c r="I48" s="22">
        <v>4</v>
      </c>
      <c r="J48" s="22"/>
      <c r="K48" s="22">
        <v>9</v>
      </c>
      <c r="L48" s="22">
        <v>8</v>
      </c>
      <c r="M48" s="22">
        <v>8</v>
      </c>
      <c r="N48" s="22">
        <v>12</v>
      </c>
      <c r="O48" s="76"/>
      <c r="P48" s="25">
        <f t="shared" si="1"/>
        <v>57</v>
      </c>
    </row>
    <row r="49" spans="1:16" s="12" customFormat="1" ht="15.75" thickBot="1" x14ac:dyDescent="0.3">
      <c r="A49" s="282" t="s">
        <v>139</v>
      </c>
      <c r="B49" s="284" t="s">
        <v>140</v>
      </c>
      <c r="C49" s="22">
        <v>4</v>
      </c>
      <c r="D49" s="22"/>
      <c r="E49" s="75">
        <v>5</v>
      </c>
      <c r="F49" s="22">
        <v>5</v>
      </c>
      <c r="G49" s="22">
        <v>4</v>
      </c>
      <c r="H49" s="22"/>
      <c r="I49" s="22">
        <v>5</v>
      </c>
      <c r="J49" s="22"/>
      <c r="K49" s="22">
        <v>6</v>
      </c>
      <c r="L49" s="22"/>
      <c r="M49" s="22">
        <v>7</v>
      </c>
      <c r="N49" s="22">
        <v>11</v>
      </c>
      <c r="O49" s="76"/>
      <c r="P49" s="25">
        <f t="shared" si="1"/>
        <v>47</v>
      </c>
    </row>
    <row r="50" spans="1:16" s="12" customFormat="1" ht="15.75" thickBot="1" x14ac:dyDescent="0.3">
      <c r="A50" s="282" t="s">
        <v>141</v>
      </c>
      <c r="B50" s="284" t="s">
        <v>142</v>
      </c>
      <c r="C50" s="22">
        <v>4</v>
      </c>
      <c r="D50" s="22">
        <v>4</v>
      </c>
      <c r="E50" s="75">
        <v>5</v>
      </c>
      <c r="F50" s="22">
        <v>3</v>
      </c>
      <c r="G50" s="22"/>
      <c r="H50" s="22"/>
      <c r="I50" s="22">
        <v>5</v>
      </c>
      <c r="J50" s="22">
        <v>7</v>
      </c>
      <c r="K50" s="22">
        <v>8</v>
      </c>
      <c r="L50" s="22">
        <v>8</v>
      </c>
      <c r="M50" s="22"/>
      <c r="N50" s="22">
        <v>13</v>
      </c>
      <c r="O50" s="76"/>
      <c r="P50" s="25">
        <f t="shared" si="1"/>
        <v>57</v>
      </c>
    </row>
    <row r="51" spans="1:16" s="12" customFormat="1" ht="15.75" thickBot="1" x14ac:dyDescent="0.3">
      <c r="A51" s="282" t="s">
        <v>145</v>
      </c>
      <c r="B51" s="284" t="s">
        <v>146</v>
      </c>
      <c r="C51" s="22"/>
      <c r="D51" s="22">
        <v>4</v>
      </c>
      <c r="E51" s="75">
        <v>5</v>
      </c>
      <c r="F51" s="22">
        <v>5</v>
      </c>
      <c r="G51" s="22">
        <v>4</v>
      </c>
      <c r="H51" s="22"/>
      <c r="I51" s="22">
        <v>5</v>
      </c>
      <c r="J51" s="22"/>
      <c r="K51" s="22"/>
      <c r="L51" s="22">
        <v>9</v>
      </c>
      <c r="M51" s="22">
        <v>10</v>
      </c>
      <c r="N51" s="22">
        <v>13</v>
      </c>
      <c r="O51" s="76"/>
      <c r="P51" s="25">
        <f t="shared" si="1"/>
        <v>55</v>
      </c>
    </row>
    <row r="52" spans="1:16" s="12" customFormat="1" ht="15.75" thickBot="1" x14ac:dyDescent="0.3">
      <c r="A52" s="282" t="s">
        <v>151</v>
      </c>
      <c r="B52" s="284" t="s">
        <v>152</v>
      </c>
      <c r="C52" s="75">
        <v>5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/>
      <c r="K52" s="22"/>
      <c r="L52" s="22"/>
      <c r="M52" s="22"/>
      <c r="N52" s="22"/>
      <c r="O52" s="76"/>
      <c r="P52" s="25">
        <f t="shared" si="1"/>
        <v>21</v>
      </c>
    </row>
    <row r="53" spans="1:16" s="12" customFormat="1" ht="15.75" thickBot="1" x14ac:dyDescent="0.3">
      <c r="A53" s="282" t="s">
        <v>171</v>
      </c>
      <c r="B53" s="284" t="s">
        <v>172</v>
      </c>
      <c r="C53" s="22">
        <v>4</v>
      </c>
      <c r="D53" s="22">
        <v>3</v>
      </c>
      <c r="E53" s="22">
        <v>2</v>
      </c>
      <c r="F53" s="22">
        <v>1</v>
      </c>
      <c r="G53" s="22">
        <v>5</v>
      </c>
      <c r="H53" s="22">
        <v>3</v>
      </c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6"/>
      <c r="P53" s="25">
        <f t="shared" si="1"/>
        <v>55</v>
      </c>
    </row>
    <row r="54" spans="1:16" s="12" customFormat="1" ht="15.75" thickBot="1" x14ac:dyDescent="0.3">
      <c r="A54" s="282" t="s">
        <v>173</v>
      </c>
      <c r="B54" s="284" t="s">
        <v>174</v>
      </c>
      <c r="C54" s="75">
        <v>3</v>
      </c>
      <c r="D54" s="22"/>
      <c r="E54" s="22"/>
      <c r="F54" s="22"/>
      <c r="G54" s="22">
        <v>1</v>
      </c>
      <c r="H54" s="22"/>
      <c r="I54" s="22"/>
      <c r="J54" s="22"/>
      <c r="K54" s="22">
        <v>9</v>
      </c>
      <c r="L54" s="22">
        <v>8</v>
      </c>
      <c r="M54" s="22">
        <v>8</v>
      </c>
      <c r="N54" s="22">
        <v>12</v>
      </c>
      <c r="O54" s="76"/>
      <c r="P54" s="25">
        <f t="shared" si="1"/>
        <v>41</v>
      </c>
    </row>
    <row r="55" spans="1:16" s="12" customFormat="1" ht="15.75" thickBot="1" x14ac:dyDescent="0.3">
      <c r="A55" s="282" t="s">
        <v>175</v>
      </c>
      <c r="B55" s="284" t="s">
        <v>176</v>
      </c>
      <c r="C55" s="22">
        <v>5</v>
      </c>
      <c r="D55" s="22">
        <v>5</v>
      </c>
      <c r="E55" s="22"/>
      <c r="F55" s="22">
        <v>4</v>
      </c>
      <c r="G55" s="22">
        <v>4</v>
      </c>
      <c r="H55" s="22">
        <v>2</v>
      </c>
      <c r="I55" s="22"/>
      <c r="J55" s="22">
        <v>8</v>
      </c>
      <c r="K55" s="22">
        <v>8</v>
      </c>
      <c r="L55" s="22">
        <v>7</v>
      </c>
      <c r="M55" s="22"/>
      <c r="N55" s="22">
        <v>12</v>
      </c>
      <c r="O55" s="76"/>
      <c r="P55" s="25">
        <f t="shared" si="1"/>
        <v>55</v>
      </c>
    </row>
    <row r="56" spans="1:16" s="12" customFormat="1" ht="15.75" thickBot="1" x14ac:dyDescent="0.3">
      <c r="A56" s="282" t="s">
        <v>187</v>
      </c>
      <c r="B56" s="284" t="s">
        <v>188</v>
      </c>
      <c r="C56" s="75">
        <v>4</v>
      </c>
      <c r="D56" s="22">
        <v>5</v>
      </c>
      <c r="E56" s="22">
        <v>4</v>
      </c>
      <c r="F56" s="22"/>
      <c r="G56" s="22">
        <v>4</v>
      </c>
      <c r="H56" s="22">
        <v>5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6"/>
      <c r="P56" s="25">
        <f t="shared" si="1"/>
        <v>51</v>
      </c>
    </row>
    <row r="57" spans="1:16" s="12" customFormat="1" ht="15.75" thickBot="1" x14ac:dyDescent="0.3">
      <c r="A57" s="282" t="s">
        <v>209</v>
      </c>
      <c r="B57" s="284" t="s">
        <v>210</v>
      </c>
      <c r="C57" s="22">
        <v>4</v>
      </c>
      <c r="D57" s="22">
        <v>3</v>
      </c>
      <c r="E57" s="22">
        <v>2</v>
      </c>
      <c r="F57" s="22">
        <v>1</v>
      </c>
      <c r="G57" s="22">
        <v>5</v>
      </c>
      <c r="H57" s="22">
        <v>5</v>
      </c>
      <c r="I57" s="22"/>
      <c r="J57" s="22">
        <v>5</v>
      </c>
      <c r="K57" s="22">
        <v>6</v>
      </c>
      <c r="L57" s="22">
        <v>8</v>
      </c>
      <c r="M57" s="22"/>
      <c r="N57" s="22">
        <v>10</v>
      </c>
      <c r="O57" s="76"/>
      <c r="P57" s="25">
        <f t="shared" si="1"/>
        <v>49</v>
      </c>
    </row>
    <row r="58" spans="1:16" s="12" customFormat="1" ht="15.75" thickBot="1" x14ac:dyDescent="0.3">
      <c r="A58" s="282" t="s">
        <v>229</v>
      </c>
      <c r="B58" s="284" t="s">
        <v>230</v>
      </c>
      <c r="C58" s="75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6"/>
      <c r="P58" s="25">
        <f t="shared" si="1"/>
        <v>36</v>
      </c>
    </row>
    <row r="59" spans="1:16" s="12" customFormat="1" ht="15.75" thickBot="1" x14ac:dyDescent="0.3">
      <c r="A59" s="282" t="s">
        <v>247</v>
      </c>
      <c r="B59" s="284" t="s">
        <v>248</v>
      </c>
      <c r="C59" s="22">
        <v>5</v>
      </c>
      <c r="D59" s="22">
        <v>5</v>
      </c>
      <c r="E59" s="22"/>
      <c r="F59" s="22">
        <v>4</v>
      </c>
      <c r="G59" s="22">
        <v>4</v>
      </c>
      <c r="H59" s="22">
        <v>5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6"/>
      <c r="P59" s="25">
        <f t="shared" si="1"/>
        <v>58</v>
      </c>
    </row>
    <row r="60" spans="1:16" s="12" customFormat="1" ht="15.75" thickBot="1" x14ac:dyDescent="0.3">
      <c r="A60" s="282" t="s">
        <v>249</v>
      </c>
      <c r="B60" s="284" t="s">
        <v>250</v>
      </c>
      <c r="C60" s="75">
        <v>5</v>
      </c>
      <c r="D60" s="22"/>
      <c r="E60" s="22">
        <v>3</v>
      </c>
      <c r="F60" s="22">
        <v>4</v>
      </c>
      <c r="G60" s="22">
        <v>4</v>
      </c>
      <c r="H60" s="22"/>
      <c r="I60" s="22"/>
      <c r="J60" s="22">
        <v>5</v>
      </c>
      <c r="K60" s="22"/>
      <c r="L60" s="22">
        <v>7</v>
      </c>
      <c r="M60" s="22"/>
      <c r="N60" s="22">
        <v>9</v>
      </c>
      <c r="O60" s="76"/>
      <c r="P60" s="25">
        <f t="shared" si="1"/>
        <v>37</v>
      </c>
    </row>
    <row r="61" spans="1:16" s="12" customFormat="1" ht="15.75" thickBot="1" x14ac:dyDescent="0.3">
      <c r="A61" s="282" t="s">
        <v>271</v>
      </c>
      <c r="B61" s="284" t="s">
        <v>272</v>
      </c>
      <c r="C61" s="22">
        <v>4</v>
      </c>
      <c r="D61" s="22"/>
      <c r="E61" s="75">
        <v>4</v>
      </c>
      <c r="F61" s="22">
        <v>4</v>
      </c>
      <c r="G61" s="22">
        <v>3</v>
      </c>
      <c r="H61" s="22"/>
      <c r="I61" s="22">
        <v>4</v>
      </c>
      <c r="J61" s="22">
        <v>6</v>
      </c>
      <c r="K61" s="22"/>
      <c r="L61" s="22"/>
      <c r="M61" s="22">
        <v>8</v>
      </c>
      <c r="N61" s="22">
        <v>13</v>
      </c>
      <c r="O61" s="76"/>
      <c r="P61" s="25">
        <f t="shared" si="1"/>
        <v>46</v>
      </c>
    </row>
    <row r="62" spans="1:16" s="12" customFormat="1" ht="15.75" thickBot="1" x14ac:dyDescent="0.3">
      <c r="A62" s="282" t="s">
        <v>279</v>
      </c>
      <c r="B62" s="284" t="s">
        <v>280</v>
      </c>
      <c r="C62" s="22"/>
      <c r="D62" s="22"/>
      <c r="E62" s="75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6"/>
      <c r="P62" s="25">
        <f t="shared" si="1"/>
        <v>42</v>
      </c>
    </row>
    <row r="63" spans="1:16" s="12" customFormat="1" ht="15.75" thickBot="1" x14ac:dyDescent="0.3">
      <c r="A63" s="282" t="s">
        <v>283</v>
      </c>
      <c r="B63" s="284" t="s">
        <v>284</v>
      </c>
      <c r="C63" s="75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6"/>
      <c r="P63" s="25">
        <f t="shared" si="1"/>
        <v>37</v>
      </c>
    </row>
    <row r="64" spans="1:16" s="12" customFormat="1" ht="15.75" thickBot="1" x14ac:dyDescent="0.3">
      <c r="A64" s="282" t="s">
        <v>303</v>
      </c>
      <c r="B64" s="284" t="s">
        <v>304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6"/>
      <c r="P64" s="25">
        <f t="shared" si="1"/>
        <v>53</v>
      </c>
    </row>
    <row r="65" spans="1:16" s="12" customFormat="1" ht="15.75" thickBot="1" x14ac:dyDescent="0.3">
      <c r="A65" s="282" t="s">
        <v>307</v>
      </c>
      <c r="B65" s="284" t="s">
        <v>308</v>
      </c>
      <c r="C65" s="75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6"/>
      <c r="P65" s="25">
        <f t="shared" si="1"/>
        <v>41</v>
      </c>
    </row>
    <row r="66" spans="1:16" s="12" customFormat="1" ht="15.75" thickBot="1" x14ac:dyDescent="0.3">
      <c r="A66" s="282" t="s">
        <v>313</v>
      </c>
      <c r="B66" s="284" t="s">
        <v>314</v>
      </c>
      <c r="C66" s="75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6"/>
      <c r="P66" s="25">
        <f t="shared" si="1"/>
        <v>49</v>
      </c>
    </row>
    <row r="67" spans="1:16" s="12" customFormat="1" ht="15.75" thickBot="1" x14ac:dyDescent="0.3">
      <c r="A67" s="282" t="s">
        <v>321</v>
      </c>
      <c r="B67" s="284" t="s">
        <v>322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6"/>
      <c r="P67" s="25">
        <f t="shared" si="1"/>
        <v>48</v>
      </c>
    </row>
    <row r="68" spans="1:16" s="12" customFormat="1" ht="15.75" thickBot="1" x14ac:dyDescent="0.3">
      <c r="A68" s="282" t="s">
        <v>327</v>
      </c>
      <c r="B68" s="284" t="s">
        <v>328</v>
      </c>
      <c r="C68" s="75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6"/>
      <c r="P68" s="25">
        <f t="shared" si="1"/>
        <v>36</v>
      </c>
    </row>
    <row r="69" spans="1:16" s="12" customFormat="1" ht="15.75" thickBot="1" x14ac:dyDescent="0.3">
      <c r="A69" s="282" t="s">
        <v>371</v>
      </c>
      <c r="B69" s="284" t="s">
        <v>372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6"/>
      <c r="P69" s="25">
        <f t="shared" si="1"/>
        <v>54</v>
      </c>
    </row>
    <row r="70" spans="1:16" s="12" customFormat="1" ht="15.75" thickBot="1" x14ac:dyDescent="0.3">
      <c r="A70" s="282" t="s">
        <v>399</v>
      </c>
      <c r="B70" s="284" t="s">
        <v>400</v>
      </c>
      <c r="C70" s="75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6"/>
      <c r="P70" s="25">
        <f t="shared" si="1"/>
        <v>41</v>
      </c>
    </row>
    <row r="71" spans="1:16" s="12" customFormat="1" ht="15.75" thickBot="1" x14ac:dyDescent="0.3">
      <c r="A71" s="282" t="s">
        <v>405</v>
      </c>
      <c r="B71" s="284" t="s">
        <v>406</v>
      </c>
      <c r="C71" s="75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6"/>
      <c r="P71" s="25">
        <f t="shared" si="1"/>
        <v>50</v>
      </c>
    </row>
    <row r="72" spans="1:16" s="12" customFormat="1" ht="15.75" thickBot="1" x14ac:dyDescent="0.3">
      <c r="A72" s="282" t="s">
        <v>411</v>
      </c>
      <c r="B72" s="284" t="s">
        <v>412</v>
      </c>
      <c r="C72" s="22">
        <v>2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6"/>
      <c r="P72" s="25">
        <f t="shared" si="1"/>
        <v>45</v>
      </c>
    </row>
    <row r="73" spans="1:16" s="12" customFormat="1" ht="15.75" x14ac:dyDescent="0.25">
      <c r="A73" s="190" t="s">
        <v>47</v>
      </c>
      <c r="B73" s="191"/>
      <c r="C73" s="83">
        <f>COUNTA(C15:C72)</f>
        <v>54</v>
      </c>
      <c r="D73" s="48">
        <f>COUNTA(D15:D72)</f>
        <v>33</v>
      </c>
      <c r="E73" s="48">
        <f>COUNTA(E15:E72)</f>
        <v>40</v>
      </c>
      <c r="F73" s="48">
        <f>COUNTA(F15:F72)</f>
        <v>34</v>
      </c>
      <c r="G73" s="48">
        <f>COUNTA(G15:G72)</f>
        <v>55</v>
      </c>
      <c r="H73" s="48">
        <f>COUNTA(H15:H72)</f>
        <v>29</v>
      </c>
      <c r="I73" s="48">
        <f>COUNTA(I15:I72)</f>
        <v>14</v>
      </c>
      <c r="J73" s="48">
        <f>COUNTA(J15:J72)</f>
        <v>36</v>
      </c>
      <c r="K73" s="48">
        <f>COUNTA(K15:K72)</f>
        <v>39</v>
      </c>
      <c r="L73" s="48">
        <f>COUNTA(L15:L72)</f>
        <v>50</v>
      </c>
      <c r="M73" s="48">
        <f>COUNTA(M15:M72)</f>
        <v>28</v>
      </c>
      <c r="N73" s="48">
        <f>COUNTA(N15:N72)</f>
        <v>56</v>
      </c>
      <c r="O73" s="26">
        <f>COUNT(O15:O72)</f>
        <v>0</v>
      </c>
      <c r="P73" s="56"/>
    </row>
    <row r="74" spans="1:16" s="12" customFormat="1" ht="15.75" x14ac:dyDescent="0.25">
      <c r="A74" s="182" t="s">
        <v>4</v>
      </c>
      <c r="B74" s="183"/>
      <c r="C74" s="53">
        <f>COUNTIF(C15:C72,"&gt;"&amp;C14)</f>
        <v>42</v>
      </c>
      <c r="D74" s="46">
        <f>COUNTIF(D15:D72,"&gt;"&amp;D14)</f>
        <v>25</v>
      </c>
      <c r="E74" s="46">
        <f>COUNTIF(E15:E72,"&gt;"&amp;E14)</f>
        <v>22</v>
      </c>
      <c r="F74" s="46">
        <f>COUNTIF(F15:F72,"&gt;"&amp;F14)</f>
        <v>24</v>
      </c>
      <c r="G74" s="46">
        <f>COUNTIF(G15:G72,"&gt;"&amp;G14)</f>
        <v>42</v>
      </c>
      <c r="H74" s="46">
        <f>COUNTIF(H15:H72,"&gt;"&amp;H14)</f>
        <v>12</v>
      </c>
      <c r="I74" s="46">
        <f>COUNTIF(I15:I72,"&gt;"&amp;I14)</f>
        <v>14</v>
      </c>
      <c r="J74" s="46">
        <f>COUNTIF(J15:J72,"&gt;"&amp;J14)</f>
        <v>24</v>
      </c>
      <c r="K74" s="46">
        <f>COUNTIF(K15:K72,"&gt;"&amp;K14)</f>
        <v>16</v>
      </c>
      <c r="L74" s="46">
        <f>COUNTIF(L15:L72,"&gt;"&amp;L14)</f>
        <v>37</v>
      </c>
      <c r="M74" s="46">
        <f>COUNTIF(M15:M72,"&gt;"&amp;M14)</f>
        <v>22</v>
      </c>
      <c r="N74" s="46">
        <f>COUNTIF(N15:N72,"&gt;"&amp;N14)</f>
        <v>53</v>
      </c>
      <c r="O74" s="26">
        <f>COUNTIF(O15:O72,"&gt;"&amp;O14)</f>
        <v>0</v>
      </c>
      <c r="P74" s="56"/>
    </row>
    <row r="75" spans="1:16" s="12" customFormat="1" ht="15.75" x14ac:dyDescent="0.25">
      <c r="A75" s="182" t="s">
        <v>52</v>
      </c>
      <c r="B75" s="183"/>
      <c r="C75" s="53">
        <f t="shared" ref="C75:N75" si="2">ROUND(C74*100/C73,0)</f>
        <v>78</v>
      </c>
      <c r="D75" s="53">
        <f t="shared" si="2"/>
        <v>76</v>
      </c>
      <c r="E75" s="46">
        <f t="shared" si="2"/>
        <v>55</v>
      </c>
      <c r="F75" s="46">
        <f t="shared" si="2"/>
        <v>71</v>
      </c>
      <c r="G75" s="46">
        <f t="shared" si="2"/>
        <v>76</v>
      </c>
      <c r="H75" s="46">
        <f t="shared" si="2"/>
        <v>41</v>
      </c>
      <c r="I75" s="46">
        <f t="shared" si="2"/>
        <v>100</v>
      </c>
      <c r="J75" s="46">
        <f t="shared" si="2"/>
        <v>67</v>
      </c>
      <c r="K75" s="46">
        <f t="shared" si="2"/>
        <v>41</v>
      </c>
      <c r="L75" s="46">
        <f t="shared" si="2"/>
        <v>74</v>
      </c>
      <c r="M75" s="46">
        <f t="shared" si="2"/>
        <v>79</v>
      </c>
      <c r="N75" s="46">
        <f t="shared" si="2"/>
        <v>95</v>
      </c>
      <c r="O75" s="26" t="e">
        <f>ROUND(O74*100/O73,0)</f>
        <v>#DIV/0!</v>
      </c>
      <c r="P75" s="56"/>
    </row>
    <row r="76" spans="1:16" s="12" customFormat="1" x14ac:dyDescent="0.25">
      <c r="A76" s="186" t="s">
        <v>14</v>
      </c>
      <c r="B76" s="187"/>
      <c r="C76" s="53" t="str">
        <f>IF(C75&gt;=80,"3",IF(C75&gt;=70,"2",IF(C75&gt;=60,"1","-")))</f>
        <v>2</v>
      </c>
      <c r="D76" s="46" t="str">
        <f t="shared" ref="D76:O76" si="3">IF(D75&gt;=80,"3",IF(D75&gt;=70,"2",IF(D75&gt;=60,"1","-")))</f>
        <v>2</v>
      </c>
      <c r="E76" s="46" t="str">
        <f t="shared" si="3"/>
        <v>-</v>
      </c>
      <c r="F76" s="46" t="str">
        <f t="shared" si="3"/>
        <v>2</v>
      </c>
      <c r="G76" s="46" t="str">
        <f t="shared" si="3"/>
        <v>2</v>
      </c>
      <c r="H76" s="46" t="str">
        <f t="shared" si="3"/>
        <v>-</v>
      </c>
      <c r="I76" s="46" t="str">
        <f t="shared" si="3"/>
        <v>3</v>
      </c>
      <c r="J76" s="46" t="str">
        <f t="shared" si="3"/>
        <v>1</v>
      </c>
      <c r="K76" s="46" t="str">
        <f t="shared" si="3"/>
        <v>-</v>
      </c>
      <c r="L76" s="46" t="str">
        <f t="shared" si="3"/>
        <v>2</v>
      </c>
      <c r="M76" s="46" t="str">
        <f t="shared" si="3"/>
        <v>2</v>
      </c>
      <c r="N76" s="46" t="str">
        <f t="shared" si="3"/>
        <v>3</v>
      </c>
      <c r="O76" s="26" t="e">
        <f t="shared" si="3"/>
        <v>#DIV/0!</v>
      </c>
      <c r="P76" s="56"/>
    </row>
    <row r="77" spans="1:16" s="12" customFormat="1" x14ac:dyDescent="0.25">
      <c r="B77" s="8"/>
      <c r="C77" s="9"/>
      <c r="D77" s="9"/>
      <c r="E77" s="10"/>
      <c r="F77" s="11"/>
      <c r="G77" s="11"/>
      <c r="H77" s="11"/>
      <c r="I77" s="11"/>
      <c r="J77" s="11"/>
      <c r="K77" s="11"/>
      <c r="L77" s="11"/>
      <c r="M77" s="11"/>
      <c r="N77" s="11"/>
      <c r="P77" s="9"/>
    </row>
    <row r="78" spans="1:16" s="12" customFormat="1" ht="18.75" x14ac:dyDescent="0.3">
      <c r="B78" s="8"/>
      <c r="C78" s="9"/>
      <c r="D78" s="9"/>
      <c r="E78" s="10"/>
      <c r="F78" s="56"/>
      <c r="G78" s="55"/>
      <c r="H78" s="57" t="s">
        <v>15</v>
      </c>
      <c r="I78" s="57"/>
      <c r="J78" s="13" t="s">
        <v>18</v>
      </c>
      <c r="K78" s="13"/>
      <c r="L78" s="14"/>
      <c r="M78" s="14"/>
      <c r="N78" s="15"/>
      <c r="P78" s="9"/>
    </row>
    <row r="79" spans="1:16" s="12" customFormat="1" ht="20.25" x14ac:dyDescent="0.3">
      <c r="B79" s="8"/>
      <c r="C79" s="16"/>
      <c r="D79" s="17"/>
      <c r="E79" s="11"/>
      <c r="F79" s="54" t="s">
        <v>16</v>
      </c>
      <c r="G79" s="55"/>
      <c r="H79" s="18" t="s">
        <v>35</v>
      </c>
      <c r="I79" s="18" t="s">
        <v>14</v>
      </c>
      <c r="J79" s="18" t="s">
        <v>35</v>
      </c>
      <c r="K79" s="18" t="s">
        <v>14</v>
      </c>
      <c r="L79" s="19"/>
      <c r="M79" s="19"/>
      <c r="N79" s="16"/>
      <c r="P79" s="9"/>
    </row>
    <row r="80" spans="1:16" s="12" customFormat="1" ht="20.25" x14ac:dyDescent="0.3">
      <c r="B80" s="8"/>
      <c r="C80" s="16"/>
      <c r="D80" s="16"/>
      <c r="E80" s="11"/>
      <c r="F80" s="54" t="s">
        <v>31</v>
      </c>
      <c r="G80" s="55"/>
      <c r="H80" s="21">
        <f>AVERAGE(M75)</f>
        <v>79</v>
      </c>
      <c r="I80" s="46" t="str">
        <f>IF(H80&gt;=80,"3",IF(H80&gt;=70,"2",IF(H80&gt;=60,"1",IF(H80&lt;59,"-"))))</f>
        <v>2</v>
      </c>
      <c r="J80" s="46" t="e">
        <f>(H80*0.3)+($O$75*0.7)</f>
        <v>#DIV/0!</v>
      </c>
      <c r="K80" s="46" t="e">
        <f>IF(J80&gt;=80,"3",IF(J80&gt;=70,"2",IF(J80&gt;=60,"1",IF(J80&lt;59,"-"))))</f>
        <v>#DIV/0!</v>
      </c>
      <c r="L80" s="20"/>
      <c r="M80" s="20"/>
      <c r="N80" s="16"/>
      <c r="P80" s="9"/>
    </row>
    <row r="81" spans="1:16" s="12" customFormat="1" ht="20.25" x14ac:dyDescent="0.3">
      <c r="B81" s="8"/>
      <c r="C81" s="9"/>
      <c r="D81" s="9"/>
      <c r="E81" s="10"/>
      <c r="F81" s="54" t="s">
        <v>32</v>
      </c>
      <c r="G81" s="55"/>
      <c r="H81" s="21">
        <f>AVERAGE(D75,J75,K75)</f>
        <v>61.333333333333336</v>
      </c>
      <c r="I81" s="46" t="str">
        <f t="shared" ref="I81:I84" si="4">IF(H81&gt;=80,"3",IF(H81&gt;=70,"2",IF(H81&gt;=60,"1",IF(H81&lt;59,"-"))))</f>
        <v>1</v>
      </c>
      <c r="J81" s="46" t="e">
        <f t="shared" ref="J81:J84" si="5">(H81*0.3)+($O$75*0.7)</f>
        <v>#DIV/0!</v>
      </c>
      <c r="K81" s="46" t="e">
        <f>IF(J81&gt;=80,"3",IF(J81&gt;=70,"2",IF(J81&gt;=60,"1",IF(J81&lt;59,"-"))))</f>
        <v>#DIV/0!</v>
      </c>
      <c r="L81" s="20"/>
      <c r="M81" s="20"/>
      <c r="N81" s="16"/>
      <c r="P81" s="9"/>
    </row>
    <row r="82" spans="1:16" s="12" customFormat="1" ht="20.25" x14ac:dyDescent="0.3">
      <c r="B82" s="8"/>
      <c r="C82" s="9"/>
      <c r="D82" s="9"/>
      <c r="E82" s="10"/>
      <c r="F82" s="54" t="s">
        <v>33</v>
      </c>
      <c r="G82" s="55"/>
      <c r="H82" s="21">
        <f>AVERAGE(F75,I75)</f>
        <v>85.5</v>
      </c>
      <c r="I82" s="46" t="str">
        <f t="shared" si="4"/>
        <v>3</v>
      </c>
      <c r="J82" s="46" t="e">
        <f t="shared" si="5"/>
        <v>#DIV/0!</v>
      </c>
      <c r="K82" s="46" t="e">
        <f>IF(J82&gt;=80,"3",IF(J82&gt;=70,"2",IF(J82&gt;=60,"1",IF(J82&lt;59,"-"))))</f>
        <v>#DIV/0!</v>
      </c>
      <c r="L82" s="20"/>
      <c r="M82" s="20"/>
      <c r="N82" s="16"/>
      <c r="P82" s="9"/>
    </row>
    <row r="83" spans="1:16" s="12" customFormat="1" ht="20.25" x14ac:dyDescent="0.3">
      <c r="B83" s="8"/>
      <c r="C83" s="9"/>
      <c r="D83" s="9"/>
      <c r="E83" s="10"/>
      <c r="F83" s="54" t="s">
        <v>34</v>
      </c>
      <c r="G83" s="55"/>
      <c r="H83" s="21">
        <f>AVERAGE(H75)</f>
        <v>41</v>
      </c>
      <c r="I83" s="46" t="str">
        <f t="shared" si="4"/>
        <v>-</v>
      </c>
      <c r="J83" s="46" t="e">
        <f t="shared" si="5"/>
        <v>#DIV/0!</v>
      </c>
      <c r="K83" s="46" t="e">
        <f>IF(J83&gt;=80,"3",IF(J83&gt;=70,"2",IF(J83&gt;=60,"1",IF(J83&lt;59,"-"))))</f>
        <v>#DIV/0!</v>
      </c>
      <c r="L83" s="20"/>
      <c r="M83" s="20"/>
      <c r="N83" s="16"/>
      <c r="P83" s="9"/>
    </row>
    <row r="84" spans="1:16" s="12" customFormat="1" ht="20.25" x14ac:dyDescent="0.3">
      <c r="B84" s="8"/>
      <c r="C84" s="9"/>
      <c r="D84" s="9"/>
      <c r="E84" s="10"/>
      <c r="F84" s="54" t="s">
        <v>59</v>
      </c>
      <c r="G84" s="55"/>
      <c r="H84" s="21">
        <f>AVERAGE(C75,E75,G75,L75,N75)</f>
        <v>75.599999999999994</v>
      </c>
      <c r="I84" s="46" t="str">
        <f t="shared" si="4"/>
        <v>2</v>
      </c>
      <c r="J84" s="46" t="e">
        <f t="shared" si="5"/>
        <v>#DIV/0!</v>
      </c>
      <c r="K84" s="46" t="e">
        <f>IF(J84&gt;=80,"3",IF(J84&gt;=70,"2",IF(J84&gt;=60,"1",IF(J84&lt;59,"-"))))</f>
        <v>#DIV/0!</v>
      </c>
      <c r="L84" s="20"/>
      <c r="M84" s="20"/>
      <c r="N84" s="16"/>
      <c r="P84" s="9"/>
    </row>
    <row r="85" spans="1:16" s="12" customFormat="1" x14ac:dyDescent="0.25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P85" s="9"/>
    </row>
    <row r="86" spans="1:16" x14ac:dyDescent="0.25">
      <c r="A86" s="38"/>
    </row>
    <row r="87" spans="1:16" x14ac:dyDescent="0.25">
      <c r="A87" s="38"/>
    </row>
    <row r="88" spans="1:16" x14ac:dyDescent="0.25">
      <c r="A88" s="38"/>
    </row>
    <row r="89" spans="1:16" x14ac:dyDescent="0.25">
      <c r="A89" s="38"/>
    </row>
    <row r="90" spans="1:16" x14ac:dyDescent="0.25">
      <c r="A90" s="38"/>
    </row>
    <row r="91" spans="1:16" x14ac:dyDescent="0.25">
      <c r="A91" s="38"/>
    </row>
    <row r="92" spans="1:16" x14ac:dyDescent="0.25">
      <c r="A92" s="38"/>
    </row>
  </sheetData>
  <mergeCells count="22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76:B76"/>
    <mergeCell ref="A6:B6"/>
    <mergeCell ref="C6:G6"/>
    <mergeCell ref="H6:L6"/>
    <mergeCell ref="M6:P6"/>
    <mergeCell ref="C10:I10"/>
    <mergeCell ref="J10:M10"/>
    <mergeCell ref="C9:N9"/>
    <mergeCell ref="A12:B12"/>
    <mergeCell ref="A13:B13"/>
    <mergeCell ref="A73:B73"/>
    <mergeCell ref="A74:B74"/>
    <mergeCell ref="A75:B7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6" t="str">
        <f>'4.4.2'!D8</f>
        <v>Sub: STRATEGIC HRM           Sub Code: 4.4.2</v>
      </c>
      <c r="B1" s="226"/>
      <c r="C1" s="226"/>
      <c r="D1" s="226"/>
      <c r="E1" s="226"/>
      <c r="F1" s="226"/>
      <c r="G1" s="226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'4.4.2'!H80</f>
        <v>79</v>
      </c>
      <c r="E5" s="28" t="str">
        <f>'4.4.2'!I80</f>
        <v>2</v>
      </c>
      <c r="F5" s="28" t="e">
        <f>'4.4.2'!J80</f>
        <v>#DIV/0!</v>
      </c>
      <c r="G5" s="28" t="e">
        <f>'4.4.2'!K80</f>
        <v>#DIV/0!</v>
      </c>
    </row>
    <row r="6" spans="1:13" x14ac:dyDescent="0.25">
      <c r="C6" s="85" t="s">
        <v>1</v>
      </c>
      <c r="D6" s="28">
        <f>'4.4.2'!H81</f>
        <v>61.333333333333336</v>
      </c>
      <c r="E6" s="28" t="str">
        <f>'4.4.2'!I81</f>
        <v>1</v>
      </c>
      <c r="F6" s="28" t="e">
        <f>'4.4.2'!J81</f>
        <v>#DIV/0!</v>
      </c>
      <c r="G6" s="28" t="e">
        <f>'4.4.2'!K81</f>
        <v>#DIV/0!</v>
      </c>
    </row>
    <row r="7" spans="1:13" x14ac:dyDescent="0.25">
      <c r="C7" s="85" t="s">
        <v>2</v>
      </c>
      <c r="D7" s="28">
        <f>'4.4.2'!H82</f>
        <v>85.5</v>
      </c>
      <c r="E7" s="28" t="str">
        <f>'4.4.2'!I82</f>
        <v>3</v>
      </c>
      <c r="F7" s="28" t="e">
        <f>'4.4.2'!J82</f>
        <v>#DIV/0!</v>
      </c>
      <c r="G7" s="28" t="e">
        <f>'4.4.2'!K82</f>
        <v>#DIV/0!</v>
      </c>
    </row>
    <row r="8" spans="1:13" x14ac:dyDescent="0.25">
      <c r="C8" s="85" t="s">
        <v>3</v>
      </c>
      <c r="D8" s="28">
        <f>'4.4.2'!H83</f>
        <v>41</v>
      </c>
      <c r="E8" s="28" t="str">
        <f>'4.4.2'!I83</f>
        <v>-</v>
      </c>
      <c r="F8" s="28" t="e">
        <f>'4.4.2'!J83</f>
        <v>#DIV/0!</v>
      </c>
      <c r="G8" s="28" t="e">
        <f>'4.4.2'!K83</f>
        <v>#DIV/0!</v>
      </c>
    </row>
    <row r="9" spans="1:13" x14ac:dyDescent="0.25">
      <c r="C9" s="85" t="s">
        <v>58</v>
      </c>
      <c r="D9" s="28">
        <f>'4.4.2'!H84</f>
        <v>75.599999999999994</v>
      </c>
      <c r="E9" s="28" t="str">
        <f>'4.4.2'!I84</f>
        <v>2</v>
      </c>
      <c r="F9" s="28" t="e">
        <f>'4.4.2'!J84</f>
        <v>#DIV/0!</v>
      </c>
      <c r="G9" s="28" t="e">
        <f>'4.4.2'!K84</f>
        <v>#DIV/0!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42">
        <v>3</v>
      </c>
      <c r="D14" s="43">
        <v>2</v>
      </c>
      <c r="E14" s="43">
        <v>2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2</v>
      </c>
      <c r="L14" s="43">
        <v>2</v>
      </c>
      <c r="M14" s="43">
        <v>3</v>
      </c>
    </row>
    <row r="15" spans="1:13" ht="16.5" thickBot="1" x14ac:dyDescent="0.3">
      <c r="B15" s="74" t="s">
        <v>9</v>
      </c>
      <c r="C15" s="44">
        <v>3</v>
      </c>
      <c r="D15" s="45">
        <v>3</v>
      </c>
      <c r="E15" s="45">
        <v>3</v>
      </c>
      <c r="F15" s="45">
        <v>3</v>
      </c>
      <c r="G15" s="45">
        <v>3</v>
      </c>
      <c r="H15" s="45">
        <v>3</v>
      </c>
      <c r="I15" s="45">
        <v>3</v>
      </c>
      <c r="J15" s="45">
        <v>3</v>
      </c>
      <c r="K15" s="45">
        <v>2</v>
      </c>
      <c r="L15" s="43">
        <v>3</v>
      </c>
      <c r="M15" s="43">
        <v>3</v>
      </c>
    </row>
    <row r="16" spans="1:13" ht="16.5" thickBot="1" x14ac:dyDescent="0.3">
      <c r="B16" s="74" t="s">
        <v>10</v>
      </c>
      <c r="C16" s="44">
        <v>3</v>
      </c>
      <c r="D16" s="45">
        <v>3</v>
      </c>
      <c r="E16" s="45">
        <v>2</v>
      </c>
      <c r="F16" s="45">
        <v>3</v>
      </c>
      <c r="G16" s="45">
        <v>3</v>
      </c>
      <c r="H16" s="45">
        <v>3</v>
      </c>
      <c r="I16" s="45">
        <v>3</v>
      </c>
      <c r="J16" s="45">
        <v>3</v>
      </c>
      <c r="K16" s="45">
        <v>3</v>
      </c>
      <c r="L16" s="43">
        <v>2</v>
      </c>
      <c r="M16" s="43">
        <v>3</v>
      </c>
    </row>
    <row r="17" spans="1:13" ht="16.5" thickBot="1" x14ac:dyDescent="0.3">
      <c r="B17" s="74" t="s">
        <v>11</v>
      </c>
      <c r="C17" s="44">
        <v>3</v>
      </c>
      <c r="D17" s="45">
        <v>3</v>
      </c>
      <c r="E17" s="45">
        <v>3</v>
      </c>
      <c r="F17" s="45">
        <v>3</v>
      </c>
      <c r="G17" s="45">
        <v>3</v>
      </c>
      <c r="H17" s="45">
        <v>2</v>
      </c>
      <c r="I17" s="45">
        <v>3</v>
      </c>
      <c r="J17" s="45">
        <v>3</v>
      </c>
      <c r="K17" s="45">
        <v>2</v>
      </c>
      <c r="L17" s="43">
        <v>2</v>
      </c>
      <c r="M17" s="43">
        <v>3</v>
      </c>
    </row>
    <row r="18" spans="1:13" ht="16.5" thickBot="1" x14ac:dyDescent="0.3">
      <c r="B18" s="74" t="s">
        <v>57</v>
      </c>
      <c r="C18" s="44">
        <v>3</v>
      </c>
      <c r="D18" s="45">
        <v>3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3">
        <v>2</v>
      </c>
      <c r="M18" s="43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46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46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46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46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46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46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L22:L23"/>
    <mergeCell ref="M22:M23"/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M86" sqref="M8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7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497</v>
      </c>
      <c r="M5" s="204"/>
      <c r="N5" s="204" t="s">
        <v>44</v>
      </c>
      <c r="O5" s="204"/>
      <c r="P5" s="95" t="s">
        <v>495</v>
      </c>
    </row>
    <row r="6" spans="1:16" ht="18.75" x14ac:dyDescent="0.3">
      <c r="A6" s="204" t="s">
        <v>55</v>
      </c>
      <c r="B6" s="204"/>
      <c r="C6" s="204" t="s">
        <v>425</v>
      </c>
      <c r="D6" s="213"/>
      <c r="E6" s="213"/>
      <c r="F6" s="213"/>
      <c r="G6" s="213"/>
      <c r="H6" s="204" t="s">
        <v>45</v>
      </c>
      <c r="I6" s="204"/>
      <c r="J6" s="204"/>
      <c r="K6" s="204"/>
      <c r="L6" s="204"/>
      <c r="M6" s="216" t="s">
        <v>494</v>
      </c>
      <c r="N6" s="217"/>
      <c r="O6" s="217"/>
      <c r="P6" s="21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5" t="s">
        <v>496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0</v>
      </c>
      <c r="D12" s="21" t="s">
        <v>58</v>
      </c>
      <c r="E12" s="21" t="s">
        <v>1</v>
      </c>
      <c r="F12" s="21" t="s">
        <v>58</v>
      </c>
      <c r="G12" s="21" t="s">
        <v>2</v>
      </c>
      <c r="H12" s="21" t="s">
        <v>1</v>
      </c>
      <c r="I12" s="21" t="s">
        <v>3</v>
      </c>
      <c r="J12" s="21" t="s">
        <v>1</v>
      </c>
      <c r="K12" s="21" t="s">
        <v>1</v>
      </c>
      <c r="L12" s="21" t="s">
        <v>2</v>
      </c>
      <c r="M12" s="21" t="s">
        <v>1</v>
      </c>
      <c r="N12" s="21" t="s">
        <v>1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ht="15.75" thickBot="1" x14ac:dyDescent="0.3">
      <c r="A15" s="282" t="s">
        <v>71</v>
      </c>
      <c r="B15" s="284" t="s">
        <v>72</v>
      </c>
      <c r="C15" s="22">
        <v>4</v>
      </c>
      <c r="D15" s="22">
        <v>4</v>
      </c>
      <c r="E15" s="75">
        <v>5</v>
      </c>
      <c r="F15" s="22">
        <v>5</v>
      </c>
      <c r="G15" s="22">
        <v>4</v>
      </c>
      <c r="H15" s="22"/>
      <c r="I15" s="22"/>
      <c r="J15" s="22"/>
      <c r="K15" s="22">
        <v>9</v>
      </c>
      <c r="L15" s="22">
        <v>8</v>
      </c>
      <c r="M15" s="22">
        <v>8</v>
      </c>
      <c r="N15" s="22">
        <v>12</v>
      </c>
      <c r="O15" s="76"/>
      <c r="P15" s="25">
        <f>SUM(C15:N15)</f>
        <v>59</v>
      </c>
    </row>
    <row r="16" spans="1:16" s="12" customFormat="1" ht="15.75" thickBot="1" x14ac:dyDescent="0.3">
      <c r="A16" s="282" t="s">
        <v>477</v>
      </c>
      <c r="B16" s="284" t="s">
        <v>478</v>
      </c>
      <c r="C16" s="75">
        <v>5</v>
      </c>
      <c r="D16" s="22">
        <v>5</v>
      </c>
      <c r="E16" s="22">
        <v>4</v>
      </c>
      <c r="F16" s="22"/>
      <c r="G16" s="22">
        <v>4</v>
      </c>
      <c r="H16" s="22">
        <v>3</v>
      </c>
      <c r="I16" s="22"/>
      <c r="J16" s="22">
        <v>7</v>
      </c>
      <c r="K16" s="22">
        <v>8</v>
      </c>
      <c r="L16" s="22">
        <v>8</v>
      </c>
      <c r="M16" s="22"/>
      <c r="N16" s="22">
        <v>13</v>
      </c>
      <c r="O16" s="76"/>
      <c r="P16" s="25">
        <f t="shared" ref="P16:P79" si="1">SUM(C16:N16)</f>
        <v>57</v>
      </c>
    </row>
    <row r="17" spans="1:16" s="12" customFormat="1" ht="15.75" thickBot="1" x14ac:dyDescent="0.3">
      <c r="A17" s="282" t="s">
        <v>89</v>
      </c>
      <c r="B17" s="284" t="s">
        <v>90</v>
      </c>
      <c r="C17" s="22">
        <v>4</v>
      </c>
      <c r="D17" s="22">
        <v>4</v>
      </c>
      <c r="E17" s="75">
        <v>5</v>
      </c>
      <c r="F17" s="22">
        <v>4</v>
      </c>
      <c r="G17" s="22">
        <v>5</v>
      </c>
      <c r="H17" s="22"/>
      <c r="I17" s="22"/>
      <c r="J17" s="22">
        <v>7</v>
      </c>
      <c r="K17" s="22">
        <v>5</v>
      </c>
      <c r="L17" s="22">
        <v>7</v>
      </c>
      <c r="M17" s="22"/>
      <c r="N17" s="22">
        <v>12</v>
      </c>
      <c r="O17" s="76"/>
      <c r="P17" s="25">
        <f t="shared" si="1"/>
        <v>53</v>
      </c>
    </row>
    <row r="18" spans="1:16" s="12" customFormat="1" ht="15.75" thickBot="1" x14ac:dyDescent="0.3">
      <c r="A18" s="282" t="s">
        <v>113</v>
      </c>
      <c r="B18" s="284" t="s">
        <v>114</v>
      </c>
      <c r="C18" s="22">
        <v>4</v>
      </c>
      <c r="D18" s="22"/>
      <c r="E18" s="75">
        <v>4</v>
      </c>
      <c r="F18" s="22"/>
      <c r="G18" s="22">
        <v>4</v>
      </c>
      <c r="H18" s="22">
        <v>4</v>
      </c>
      <c r="I18" s="22">
        <v>2</v>
      </c>
      <c r="J18" s="22"/>
      <c r="K18" s="22">
        <v>6</v>
      </c>
      <c r="L18" s="22"/>
      <c r="M18" s="22">
        <v>7</v>
      </c>
      <c r="N18" s="22">
        <v>11</v>
      </c>
      <c r="O18" s="76"/>
      <c r="P18" s="25">
        <f t="shared" si="1"/>
        <v>42</v>
      </c>
    </row>
    <row r="19" spans="1:16" s="12" customFormat="1" ht="15.75" thickBot="1" x14ac:dyDescent="0.3">
      <c r="A19" s="282" t="s">
        <v>153</v>
      </c>
      <c r="B19" s="284" t="s">
        <v>154</v>
      </c>
      <c r="C19" s="22">
        <v>4</v>
      </c>
      <c r="D19" s="22">
        <v>4</v>
      </c>
      <c r="E19" s="75">
        <v>5</v>
      </c>
      <c r="F19" s="22"/>
      <c r="G19" s="22">
        <v>5</v>
      </c>
      <c r="H19" s="22"/>
      <c r="I19" s="22">
        <v>4</v>
      </c>
      <c r="J19" s="22">
        <v>7</v>
      </c>
      <c r="K19" s="22">
        <v>8</v>
      </c>
      <c r="L19" s="22">
        <v>8</v>
      </c>
      <c r="M19" s="22"/>
      <c r="N19" s="22">
        <v>13</v>
      </c>
      <c r="O19" s="76"/>
      <c r="P19" s="25">
        <f t="shared" si="1"/>
        <v>58</v>
      </c>
    </row>
    <row r="20" spans="1:16" s="12" customFormat="1" ht="15.75" thickBot="1" x14ac:dyDescent="0.3">
      <c r="A20" s="282" t="s">
        <v>155</v>
      </c>
      <c r="B20" s="284" t="s">
        <v>156</v>
      </c>
      <c r="C20" s="22">
        <v>3</v>
      </c>
      <c r="D20" s="22">
        <v>5</v>
      </c>
      <c r="E20" s="75">
        <v>5</v>
      </c>
      <c r="F20" s="22"/>
      <c r="G20" s="22">
        <v>4</v>
      </c>
      <c r="H20" s="22"/>
      <c r="I20" s="22">
        <v>5</v>
      </c>
      <c r="J20" s="22"/>
      <c r="K20" s="22">
        <v>6</v>
      </c>
      <c r="L20" s="22"/>
      <c r="M20" s="22">
        <v>7</v>
      </c>
      <c r="N20" s="22">
        <v>11</v>
      </c>
      <c r="O20" s="76"/>
      <c r="P20" s="25">
        <f t="shared" si="1"/>
        <v>46</v>
      </c>
    </row>
    <row r="21" spans="1:16" s="12" customFormat="1" ht="15.75" thickBot="1" x14ac:dyDescent="0.3">
      <c r="A21" s="282" t="s">
        <v>157</v>
      </c>
      <c r="B21" s="284" t="s">
        <v>158</v>
      </c>
      <c r="C21" s="75">
        <v>5</v>
      </c>
      <c r="D21" s="22">
        <v>5</v>
      </c>
      <c r="E21" s="22">
        <v>4</v>
      </c>
      <c r="F21" s="22"/>
      <c r="G21" s="22">
        <v>4</v>
      </c>
      <c r="H21" s="22">
        <v>3</v>
      </c>
      <c r="I21" s="22"/>
      <c r="J21" s="22">
        <v>7</v>
      </c>
      <c r="K21" s="22">
        <v>8</v>
      </c>
      <c r="L21" s="22">
        <v>8</v>
      </c>
      <c r="M21" s="22"/>
      <c r="N21" s="22">
        <v>13</v>
      </c>
      <c r="O21" s="76"/>
      <c r="P21" s="25">
        <f t="shared" si="1"/>
        <v>57</v>
      </c>
    </row>
    <row r="22" spans="1:16" s="12" customFormat="1" ht="15.75" thickBot="1" x14ac:dyDescent="0.3">
      <c r="A22" s="282" t="s">
        <v>195</v>
      </c>
      <c r="B22" s="284" t="s">
        <v>196</v>
      </c>
      <c r="C22" s="75">
        <v>1</v>
      </c>
      <c r="D22" s="22"/>
      <c r="E22" s="22">
        <v>3</v>
      </c>
      <c r="F22" s="22">
        <v>4</v>
      </c>
      <c r="G22" s="22">
        <v>4</v>
      </c>
      <c r="H22" s="22"/>
      <c r="I22" s="22"/>
      <c r="J22" s="22">
        <v>8</v>
      </c>
      <c r="K22" s="22"/>
      <c r="L22" s="22">
        <v>8</v>
      </c>
      <c r="M22" s="22">
        <v>9</v>
      </c>
      <c r="N22" s="22">
        <v>12</v>
      </c>
      <c r="O22" s="76"/>
      <c r="P22" s="25">
        <f t="shared" si="1"/>
        <v>49</v>
      </c>
    </row>
    <row r="23" spans="1:16" s="12" customFormat="1" ht="15.75" thickBot="1" x14ac:dyDescent="0.3">
      <c r="A23" s="282" t="s">
        <v>227</v>
      </c>
      <c r="B23" s="284" t="s">
        <v>228</v>
      </c>
      <c r="C23" s="22">
        <v>1</v>
      </c>
      <c r="D23" s="22"/>
      <c r="E23" s="75">
        <v>5</v>
      </c>
      <c r="F23" s="22"/>
      <c r="G23" s="22">
        <v>3</v>
      </c>
      <c r="H23" s="22">
        <v>4</v>
      </c>
      <c r="I23" s="22">
        <v>4</v>
      </c>
      <c r="J23" s="22"/>
      <c r="K23" s="22">
        <v>9</v>
      </c>
      <c r="L23" s="22">
        <v>8</v>
      </c>
      <c r="M23" s="22">
        <v>8</v>
      </c>
      <c r="N23" s="22">
        <v>12</v>
      </c>
      <c r="O23" s="76"/>
      <c r="P23" s="25">
        <f t="shared" si="1"/>
        <v>54</v>
      </c>
    </row>
    <row r="24" spans="1:16" s="12" customFormat="1" ht="15.75" thickBot="1" x14ac:dyDescent="0.3">
      <c r="A24" s="282" t="s">
        <v>479</v>
      </c>
      <c r="B24" s="284" t="s">
        <v>480</v>
      </c>
      <c r="C24" s="22">
        <v>1</v>
      </c>
      <c r="D24" s="22"/>
      <c r="E24" s="75">
        <v>5</v>
      </c>
      <c r="F24" s="22">
        <v>5</v>
      </c>
      <c r="G24" s="22">
        <v>4</v>
      </c>
      <c r="H24" s="22"/>
      <c r="I24" s="22">
        <v>5</v>
      </c>
      <c r="J24" s="22"/>
      <c r="K24" s="22">
        <v>6</v>
      </c>
      <c r="L24" s="22"/>
      <c r="M24" s="22">
        <v>7</v>
      </c>
      <c r="N24" s="22">
        <v>11</v>
      </c>
      <c r="O24" s="76"/>
      <c r="P24" s="25">
        <f t="shared" si="1"/>
        <v>44</v>
      </c>
    </row>
    <row r="25" spans="1:16" s="12" customFormat="1" ht="15.75" thickBot="1" x14ac:dyDescent="0.3">
      <c r="A25" s="282" t="s">
        <v>233</v>
      </c>
      <c r="B25" s="284" t="s">
        <v>234</v>
      </c>
      <c r="C25" s="22">
        <v>5</v>
      </c>
      <c r="D25" s="22">
        <v>4</v>
      </c>
      <c r="E25" s="75">
        <v>5</v>
      </c>
      <c r="F25" s="22">
        <v>3</v>
      </c>
      <c r="G25" s="22"/>
      <c r="H25" s="22"/>
      <c r="I25" s="22">
        <v>5</v>
      </c>
      <c r="J25" s="22">
        <v>7</v>
      </c>
      <c r="K25" s="22">
        <v>8</v>
      </c>
      <c r="L25" s="22">
        <v>8</v>
      </c>
      <c r="M25" s="22"/>
      <c r="N25" s="22">
        <v>13</v>
      </c>
      <c r="O25" s="76"/>
      <c r="P25" s="25">
        <f t="shared" si="1"/>
        <v>58</v>
      </c>
    </row>
    <row r="26" spans="1:16" s="12" customFormat="1" ht="15.75" thickBot="1" x14ac:dyDescent="0.3">
      <c r="A26" s="282" t="s">
        <v>481</v>
      </c>
      <c r="B26" s="284" t="s">
        <v>482</v>
      </c>
      <c r="C26" s="22"/>
      <c r="D26" s="22">
        <v>4</v>
      </c>
      <c r="E26" s="75">
        <v>5</v>
      </c>
      <c r="F26" s="22">
        <v>5</v>
      </c>
      <c r="G26" s="22">
        <v>4</v>
      </c>
      <c r="H26" s="22"/>
      <c r="I26" s="22">
        <v>5</v>
      </c>
      <c r="J26" s="22"/>
      <c r="K26" s="22"/>
      <c r="L26" s="22">
        <v>9</v>
      </c>
      <c r="M26" s="22">
        <v>10</v>
      </c>
      <c r="N26" s="22">
        <v>13</v>
      </c>
      <c r="O26" s="76"/>
      <c r="P26" s="25">
        <f t="shared" si="1"/>
        <v>55</v>
      </c>
    </row>
    <row r="27" spans="1:16" s="12" customFormat="1" ht="15.75" thickBot="1" x14ac:dyDescent="0.3">
      <c r="A27" s="282" t="s">
        <v>273</v>
      </c>
      <c r="B27" s="284" t="s">
        <v>274</v>
      </c>
      <c r="C27" s="75">
        <v>5</v>
      </c>
      <c r="D27" s="22">
        <v>5</v>
      </c>
      <c r="E27" s="22">
        <v>4</v>
      </c>
      <c r="F27" s="22"/>
      <c r="G27" s="22">
        <v>4</v>
      </c>
      <c r="H27" s="22">
        <v>3</v>
      </c>
      <c r="I27" s="22"/>
      <c r="J27" s="22"/>
      <c r="K27" s="22"/>
      <c r="L27" s="22"/>
      <c r="M27" s="22"/>
      <c r="N27" s="22"/>
      <c r="O27" s="76"/>
      <c r="P27" s="25">
        <f t="shared" si="1"/>
        <v>21</v>
      </c>
    </row>
    <row r="28" spans="1:16" s="12" customFormat="1" ht="15.75" thickBot="1" x14ac:dyDescent="0.3">
      <c r="A28" s="282" t="s">
        <v>483</v>
      </c>
      <c r="B28" s="284" t="s">
        <v>484</v>
      </c>
      <c r="C28" s="22">
        <v>5</v>
      </c>
      <c r="D28" s="22">
        <v>3</v>
      </c>
      <c r="E28" s="22">
        <v>2</v>
      </c>
      <c r="F28" s="22">
        <v>1</v>
      </c>
      <c r="G28" s="22">
        <v>5</v>
      </c>
      <c r="H28" s="22">
        <v>3</v>
      </c>
      <c r="I28" s="22"/>
      <c r="J28" s="22">
        <v>8</v>
      </c>
      <c r="K28" s="22"/>
      <c r="L28" s="22">
        <v>8</v>
      </c>
      <c r="M28" s="22">
        <v>9</v>
      </c>
      <c r="N28" s="22">
        <v>12</v>
      </c>
      <c r="O28" s="76"/>
      <c r="P28" s="25">
        <f t="shared" si="1"/>
        <v>56</v>
      </c>
    </row>
    <row r="29" spans="1:16" s="12" customFormat="1" ht="15.75" thickBot="1" x14ac:dyDescent="0.3">
      <c r="A29" s="282" t="s">
        <v>301</v>
      </c>
      <c r="B29" s="284" t="s">
        <v>302</v>
      </c>
      <c r="C29" s="75">
        <v>3</v>
      </c>
      <c r="D29" s="22"/>
      <c r="E29" s="22"/>
      <c r="F29" s="22"/>
      <c r="G29" s="22">
        <v>1</v>
      </c>
      <c r="H29" s="22"/>
      <c r="I29" s="22"/>
      <c r="J29" s="22"/>
      <c r="K29" s="22">
        <v>9</v>
      </c>
      <c r="L29" s="22">
        <v>8</v>
      </c>
      <c r="M29" s="22">
        <v>8</v>
      </c>
      <c r="N29" s="22">
        <v>12</v>
      </c>
      <c r="O29" s="76"/>
      <c r="P29" s="25">
        <f t="shared" si="1"/>
        <v>41</v>
      </c>
    </row>
    <row r="30" spans="1:16" s="12" customFormat="1" ht="15.75" thickBot="1" x14ac:dyDescent="0.3">
      <c r="A30" s="282" t="s">
        <v>309</v>
      </c>
      <c r="B30" s="284" t="s">
        <v>310</v>
      </c>
      <c r="C30" s="22">
        <v>4</v>
      </c>
      <c r="D30" s="22">
        <v>4</v>
      </c>
      <c r="E30" s="75">
        <v>5</v>
      </c>
      <c r="F30" s="22">
        <v>4</v>
      </c>
      <c r="G30" s="22">
        <v>5</v>
      </c>
      <c r="H30" s="22"/>
      <c r="I30" s="22"/>
      <c r="J30" s="22">
        <v>7</v>
      </c>
      <c r="K30" s="22">
        <v>5</v>
      </c>
      <c r="L30" s="22">
        <v>7</v>
      </c>
      <c r="M30" s="22"/>
      <c r="N30" s="22">
        <v>12</v>
      </c>
      <c r="O30" s="76"/>
      <c r="P30" s="25">
        <f t="shared" si="1"/>
        <v>53</v>
      </c>
    </row>
    <row r="31" spans="1:16" s="12" customFormat="1" ht="15.75" thickBot="1" x14ac:dyDescent="0.3">
      <c r="A31" s="282" t="s">
        <v>353</v>
      </c>
      <c r="B31" s="284" t="s">
        <v>354</v>
      </c>
      <c r="C31" s="22">
        <v>4</v>
      </c>
      <c r="D31" s="22">
        <v>4</v>
      </c>
      <c r="E31" s="75">
        <v>5</v>
      </c>
      <c r="F31" s="22">
        <v>4</v>
      </c>
      <c r="G31" s="22">
        <v>5</v>
      </c>
      <c r="H31" s="22"/>
      <c r="I31" s="22"/>
      <c r="J31" s="22">
        <v>7</v>
      </c>
      <c r="K31" s="22">
        <v>5</v>
      </c>
      <c r="L31" s="22">
        <v>7</v>
      </c>
      <c r="M31" s="22"/>
      <c r="N31" s="22">
        <v>12</v>
      </c>
      <c r="O31" s="76"/>
      <c r="P31" s="25">
        <f t="shared" si="1"/>
        <v>53</v>
      </c>
    </row>
    <row r="32" spans="1:16" s="12" customFormat="1" ht="15.75" thickBot="1" x14ac:dyDescent="0.3">
      <c r="A32" s="282" t="s">
        <v>369</v>
      </c>
      <c r="B32" s="284" t="s">
        <v>370</v>
      </c>
      <c r="C32" s="22">
        <v>4</v>
      </c>
      <c r="D32" s="22"/>
      <c r="E32" s="75">
        <v>4</v>
      </c>
      <c r="F32" s="22"/>
      <c r="G32" s="22">
        <v>4</v>
      </c>
      <c r="H32" s="22">
        <v>4</v>
      </c>
      <c r="I32" s="22">
        <v>2</v>
      </c>
      <c r="J32" s="22"/>
      <c r="K32" s="22">
        <v>6</v>
      </c>
      <c r="L32" s="22"/>
      <c r="M32" s="22">
        <v>7</v>
      </c>
      <c r="N32" s="22">
        <v>11</v>
      </c>
      <c r="O32" s="76"/>
      <c r="P32" s="25">
        <f t="shared" si="1"/>
        <v>42</v>
      </c>
    </row>
    <row r="33" spans="1:16" s="12" customFormat="1" ht="15.75" thickBot="1" x14ac:dyDescent="0.3">
      <c r="A33" s="282" t="s">
        <v>375</v>
      </c>
      <c r="B33" s="284" t="s">
        <v>376</v>
      </c>
      <c r="C33" s="22">
        <v>4</v>
      </c>
      <c r="D33" s="22">
        <v>4</v>
      </c>
      <c r="E33" s="75">
        <v>5</v>
      </c>
      <c r="F33" s="22"/>
      <c r="G33" s="22">
        <v>5</v>
      </c>
      <c r="H33" s="22"/>
      <c r="I33" s="22">
        <v>4</v>
      </c>
      <c r="J33" s="22">
        <v>7</v>
      </c>
      <c r="K33" s="22">
        <v>8</v>
      </c>
      <c r="L33" s="22">
        <v>8</v>
      </c>
      <c r="M33" s="22"/>
      <c r="N33" s="22">
        <v>13</v>
      </c>
      <c r="O33" s="76"/>
      <c r="P33" s="25">
        <f t="shared" si="1"/>
        <v>58</v>
      </c>
    </row>
    <row r="34" spans="1:16" s="12" customFormat="1" ht="15.75" thickBot="1" x14ac:dyDescent="0.3">
      <c r="A34" s="282" t="s">
        <v>379</v>
      </c>
      <c r="B34" s="284" t="s">
        <v>485</v>
      </c>
      <c r="C34" s="22">
        <v>3</v>
      </c>
      <c r="D34" s="22">
        <v>5</v>
      </c>
      <c r="E34" s="75">
        <v>5</v>
      </c>
      <c r="F34" s="22"/>
      <c r="G34" s="22">
        <v>4</v>
      </c>
      <c r="H34" s="22"/>
      <c r="I34" s="22">
        <v>5</v>
      </c>
      <c r="J34" s="22"/>
      <c r="K34" s="22">
        <v>6</v>
      </c>
      <c r="L34" s="22"/>
      <c r="M34" s="22">
        <v>7</v>
      </c>
      <c r="N34" s="22">
        <v>11</v>
      </c>
      <c r="O34" s="76"/>
      <c r="P34" s="25">
        <f t="shared" si="1"/>
        <v>46</v>
      </c>
    </row>
    <row r="35" spans="1:16" s="12" customFormat="1" ht="15.75" thickBot="1" x14ac:dyDescent="0.3">
      <c r="A35" s="282" t="s">
        <v>397</v>
      </c>
      <c r="B35" s="284" t="s">
        <v>398</v>
      </c>
      <c r="C35" s="75">
        <v>5</v>
      </c>
      <c r="D35" s="22">
        <v>5</v>
      </c>
      <c r="E35" s="22">
        <v>4</v>
      </c>
      <c r="F35" s="22"/>
      <c r="G35" s="22">
        <v>4</v>
      </c>
      <c r="H35" s="22">
        <v>3</v>
      </c>
      <c r="I35" s="22"/>
      <c r="J35" s="22">
        <v>7</v>
      </c>
      <c r="K35" s="22">
        <v>8</v>
      </c>
      <c r="L35" s="22">
        <v>8</v>
      </c>
      <c r="M35" s="22"/>
      <c r="N35" s="22">
        <v>13</v>
      </c>
      <c r="O35" s="76"/>
      <c r="P35" s="25">
        <f t="shared" si="1"/>
        <v>57</v>
      </c>
    </row>
    <row r="36" spans="1:16" s="12" customFormat="1" ht="15.75" thickBot="1" x14ac:dyDescent="0.3">
      <c r="A36" s="282" t="s">
        <v>407</v>
      </c>
      <c r="B36" s="284" t="s">
        <v>408</v>
      </c>
      <c r="C36" s="75">
        <v>1</v>
      </c>
      <c r="D36" s="22"/>
      <c r="E36" s="22">
        <v>3</v>
      </c>
      <c r="F36" s="22">
        <v>4</v>
      </c>
      <c r="G36" s="22">
        <v>4</v>
      </c>
      <c r="H36" s="22"/>
      <c r="I36" s="22"/>
      <c r="J36" s="22">
        <v>8</v>
      </c>
      <c r="K36" s="22"/>
      <c r="L36" s="22">
        <v>8</v>
      </c>
      <c r="M36" s="22">
        <v>9</v>
      </c>
      <c r="N36" s="22">
        <v>12</v>
      </c>
      <c r="O36" s="76"/>
      <c r="P36" s="25">
        <f t="shared" si="1"/>
        <v>49</v>
      </c>
    </row>
    <row r="37" spans="1:16" s="12" customFormat="1" ht="15.75" thickBot="1" x14ac:dyDescent="0.3">
      <c r="A37" s="282" t="s">
        <v>409</v>
      </c>
      <c r="B37" s="284" t="s">
        <v>410</v>
      </c>
      <c r="C37" s="22">
        <v>1</v>
      </c>
      <c r="D37" s="22"/>
      <c r="E37" s="75">
        <v>5</v>
      </c>
      <c r="F37" s="22"/>
      <c r="G37" s="22">
        <v>3</v>
      </c>
      <c r="H37" s="22">
        <v>4</v>
      </c>
      <c r="I37" s="22">
        <v>4</v>
      </c>
      <c r="J37" s="22"/>
      <c r="K37" s="22">
        <v>9</v>
      </c>
      <c r="L37" s="22">
        <v>8</v>
      </c>
      <c r="M37" s="22">
        <v>8</v>
      </c>
      <c r="N37" s="22">
        <v>12</v>
      </c>
      <c r="O37" s="76"/>
      <c r="P37" s="25">
        <f t="shared" si="1"/>
        <v>54</v>
      </c>
    </row>
    <row r="38" spans="1:16" s="12" customFormat="1" ht="15.75" thickBot="1" x14ac:dyDescent="0.3">
      <c r="A38" s="282" t="s">
        <v>415</v>
      </c>
      <c r="B38" s="284" t="s">
        <v>416</v>
      </c>
      <c r="C38" s="22">
        <v>1</v>
      </c>
      <c r="D38" s="22"/>
      <c r="E38" s="75">
        <v>5</v>
      </c>
      <c r="F38" s="22">
        <v>5</v>
      </c>
      <c r="G38" s="22">
        <v>4</v>
      </c>
      <c r="H38" s="22"/>
      <c r="I38" s="22">
        <v>5</v>
      </c>
      <c r="J38" s="22"/>
      <c r="K38" s="22">
        <v>6</v>
      </c>
      <c r="L38" s="22"/>
      <c r="M38" s="22">
        <v>7</v>
      </c>
      <c r="N38" s="22">
        <v>11</v>
      </c>
      <c r="O38" s="76"/>
      <c r="P38" s="25">
        <f t="shared" si="1"/>
        <v>44</v>
      </c>
    </row>
    <row r="39" spans="1:16" s="12" customFormat="1" ht="15.75" thickBot="1" x14ac:dyDescent="0.3">
      <c r="A39" s="282" t="s">
        <v>423</v>
      </c>
      <c r="B39" s="284" t="s">
        <v>424</v>
      </c>
      <c r="C39" s="22">
        <v>5</v>
      </c>
      <c r="D39" s="22">
        <v>4</v>
      </c>
      <c r="E39" s="75">
        <v>5</v>
      </c>
      <c r="F39" s="22">
        <v>3</v>
      </c>
      <c r="G39" s="22"/>
      <c r="H39" s="22"/>
      <c r="I39" s="22">
        <v>5</v>
      </c>
      <c r="J39" s="22">
        <v>7</v>
      </c>
      <c r="K39" s="22">
        <v>8</v>
      </c>
      <c r="L39" s="22">
        <v>8</v>
      </c>
      <c r="M39" s="22"/>
      <c r="N39" s="22">
        <v>13</v>
      </c>
      <c r="O39" s="76"/>
      <c r="P39" s="25">
        <f t="shared" si="1"/>
        <v>58</v>
      </c>
    </row>
    <row r="40" spans="1:16" s="12" customFormat="1" ht="15.75" thickBot="1" x14ac:dyDescent="0.3">
      <c r="A40" s="282" t="s">
        <v>486</v>
      </c>
      <c r="B40" s="284" t="s">
        <v>487</v>
      </c>
      <c r="C40" s="22"/>
      <c r="D40" s="22">
        <v>4</v>
      </c>
      <c r="E40" s="75">
        <v>5</v>
      </c>
      <c r="F40" s="22">
        <v>5</v>
      </c>
      <c r="G40" s="22">
        <v>4</v>
      </c>
      <c r="H40" s="22"/>
      <c r="I40" s="22">
        <v>5</v>
      </c>
      <c r="J40" s="22"/>
      <c r="K40" s="22"/>
      <c r="L40" s="22">
        <v>9</v>
      </c>
      <c r="M40" s="22">
        <v>10</v>
      </c>
      <c r="N40" s="22">
        <v>13</v>
      </c>
      <c r="O40" s="76"/>
      <c r="P40" s="25">
        <f t="shared" si="1"/>
        <v>55</v>
      </c>
    </row>
    <row r="41" spans="1:16" s="12" customFormat="1" ht="15.75" thickBot="1" x14ac:dyDescent="0.3">
      <c r="A41" s="282" t="s">
        <v>83</v>
      </c>
      <c r="B41" s="284" t="s">
        <v>84</v>
      </c>
      <c r="C41" s="75">
        <v>5</v>
      </c>
      <c r="D41" s="22">
        <v>5</v>
      </c>
      <c r="E41" s="22">
        <v>4</v>
      </c>
      <c r="F41" s="22"/>
      <c r="G41" s="22">
        <v>4</v>
      </c>
      <c r="H41" s="22">
        <v>3</v>
      </c>
      <c r="I41" s="22"/>
      <c r="J41" s="22"/>
      <c r="K41" s="22"/>
      <c r="L41" s="22"/>
      <c r="M41" s="22"/>
      <c r="N41" s="22"/>
      <c r="O41" s="76"/>
      <c r="P41" s="25">
        <f t="shared" si="1"/>
        <v>21</v>
      </c>
    </row>
    <row r="42" spans="1:16" s="12" customFormat="1" ht="15.75" thickBot="1" x14ac:dyDescent="0.3">
      <c r="A42" s="282" t="s">
        <v>91</v>
      </c>
      <c r="B42" s="284" t="s">
        <v>92</v>
      </c>
      <c r="C42" s="22">
        <v>5</v>
      </c>
      <c r="D42" s="22">
        <v>3</v>
      </c>
      <c r="E42" s="22">
        <v>2</v>
      </c>
      <c r="F42" s="22">
        <v>1</v>
      </c>
      <c r="G42" s="22">
        <v>5</v>
      </c>
      <c r="H42" s="22">
        <v>3</v>
      </c>
      <c r="I42" s="22"/>
      <c r="J42" s="22">
        <v>8</v>
      </c>
      <c r="K42" s="22"/>
      <c r="L42" s="22">
        <v>8</v>
      </c>
      <c r="M42" s="22">
        <v>9</v>
      </c>
      <c r="N42" s="22">
        <v>12</v>
      </c>
      <c r="O42" s="76"/>
      <c r="P42" s="25">
        <f t="shared" si="1"/>
        <v>56</v>
      </c>
    </row>
    <row r="43" spans="1:16" s="12" customFormat="1" ht="15.75" thickBot="1" x14ac:dyDescent="0.3">
      <c r="A43" s="282" t="s">
        <v>97</v>
      </c>
      <c r="B43" s="284" t="s">
        <v>98</v>
      </c>
      <c r="C43" s="75">
        <v>3</v>
      </c>
      <c r="D43" s="22"/>
      <c r="E43" s="22"/>
      <c r="F43" s="22"/>
      <c r="G43" s="22">
        <v>1</v>
      </c>
      <c r="H43" s="22"/>
      <c r="I43" s="22"/>
      <c r="J43" s="22"/>
      <c r="K43" s="22">
        <v>9</v>
      </c>
      <c r="L43" s="22">
        <v>8</v>
      </c>
      <c r="M43" s="22">
        <v>8</v>
      </c>
      <c r="N43" s="22">
        <v>12</v>
      </c>
      <c r="O43" s="76"/>
      <c r="P43" s="25">
        <f t="shared" si="1"/>
        <v>41</v>
      </c>
    </row>
    <row r="44" spans="1:16" s="12" customFormat="1" ht="15.75" thickBot="1" x14ac:dyDescent="0.3">
      <c r="A44" s="282" t="s">
        <v>446</v>
      </c>
      <c r="B44" s="284" t="s">
        <v>447</v>
      </c>
      <c r="C44" s="22">
        <v>4</v>
      </c>
      <c r="D44" s="22"/>
      <c r="E44" s="75">
        <v>4</v>
      </c>
      <c r="F44" s="22"/>
      <c r="G44" s="22">
        <v>4</v>
      </c>
      <c r="H44" s="22">
        <v>4</v>
      </c>
      <c r="I44" s="22">
        <v>2</v>
      </c>
      <c r="J44" s="22"/>
      <c r="K44" s="22">
        <v>6</v>
      </c>
      <c r="L44" s="22"/>
      <c r="M44" s="22">
        <v>7</v>
      </c>
      <c r="N44" s="22">
        <v>11</v>
      </c>
      <c r="O44" s="76"/>
      <c r="P44" s="25">
        <f t="shared" si="1"/>
        <v>42</v>
      </c>
    </row>
    <row r="45" spans="1:16" s="12" customFormat="1" ht="15.75" thickBot="1" x14ac:dyDescent="0.3">
      <c r="A45" s="282" t="s">
        <v>117</v>
      </c>
      <c r="B45" s="284" t="s">
        <v>118</v>
      </c>
      <c r="C45" s="22">
        <v>4</v>
      </c>
      <c r="D45" s="22">
        <v>4</v>
      </c>
      <c r="E45" s="75">
        <v>5</v>
      </c>
      <c r="F45" s="22"/>
      <c r="G45" s="22">
        <v>5</v>
      </c>
      <c r="H45" s="22"/>
      <c r="I45" s="22">
        <v>4</v>
      </c>
      <c r="J45" s="22">
        <v>7</v>
      </c>
      <c r="K45" s="22">
        <v>8</v>
      </c>
      <c r="L45" s="22">
        <v>8</v>
      </c>
      <c r="M45" s="22"/>
      <c r="N45" s="22">
        <v>13</v>
      </c>
      <c r="O45" s="76"/>
      <c r="P45" s="25">
        <f t="shared" si="1"/>
        <v>58</v>
      </c>
    </row>
    <row r="46" spans="1:16" s="12" customFormat="1" ht="15.75" thickBot="1" x14ac:dyDescent="0.3">
      <c r="A46" s="282" t="s">
        <v>119</v>
      </c>
      <c r="B46" s="284" t="s">
        <v>120</v>
      </c>
      <c r="C46" s="22">
        <v>3</v>
      </c>
      <c r="D46" s="22">
        <v>5</v>
      </c>
      <c r="E46" s="75">
        <v>5</v>
      </c>
      <c r="F46" s="22"/>
      <c r="G46" s="22">
        <v>4</v>
      </c>
      <c r="H46" s="22"/>
      <c r="I46" s="22">
        <v>5</v>
      </c>
      <c r="J46" s="22"/>
      <c r="K46" s="22">
        <v>6</v>
      </c>
      <c r="L46" s="22"/>
      <c r="M46" s="22">
        <v>7</v>
      </c>
      <c r="N46" s="22">
        <v>11</v>
      </c>
      <c r="O46" s="76"/>
      <c r="P46" s="25">
        <f t="shared" si="1"/>
        <v>46</v>
      </c>
    </row>
    <row r="47" spans="1:16" s="12" customFormat="1" ht="15.75" thickBot="1" x14ac:dyDescent="0.3">
      <c r="A47" s="282" t="s">
        <v>125</v>
      </c>
      <c r="B47" s="284" t="s">
        <v>126</v>
      </c>
      <c r="C47" s="75">
        <v>5</v>
      </c>
      <c r="D47" s="22">
        <v>5</v>
      </c>
      <c r="E47" s="22">
        <v>4</v>
      </c>
      <c r="F47" s="22"/>
      <c r="G47" s="22">
        <v>4</v>
      </c>
      <c r="H47" s="22">
        <v>3</v>
      </c>
      <c r="I47" s="22"/>
      <c r="J47" s="22">
        <v>7</v>
      </c>
      <c r="K47" s="22">
        <v>8</v>
      </c>
      <c r="L47" s="22">
        <v>8</v>
      </c>
      <c r="M47" s="22"/>
      <c r="N47" s="22">
        <v>13</v>
      </c>
      <c r="O47" s="76"/>
      <c r="P47" s="25">
        <f t="shared" si="1"/>
        <v>57</v>
      </c>
    </row>
    <row r="48" spans="1:16" s="12" customFormat="1" ht="15.75" thickBot="1" x14ac:dyDescent="0.3">
      <c r="A48" s="282" t="s">
        <v>135</v>
      </c>
      <c r="B48" s="284" t="s">
        <v>136</v>
      </c>
      <c r="C48" s="75">
        <v>1</v>
      </c>
      <c r="D48" s="22"/>
      <c r="E48" s="22">
        <v>3</v>
      </c>
      <c r="F48" s="22">
        <v>4</v>
      </c>
      <c r="G48" s="22">
        <v>4</v>
      </c>
      <c r="H48" s="22"/>
      <c r="I48" s="22"/>
      <c r="J48" s="22">
        <v>8</v>
      </c>
      <c r="K48" s="22"/>
      <c r="L48" s="22">
        <v>8</v>
      </c>
      <c r="M48" s="22">
        <v>9</v>
      </c>
      <c r="N48" s="22">
        <v>12</v>
      </c>
      <c r="O48" s="76"/>
      <c r="P48" s="25">
        <f t="shared" si="1"/>
        <v>49</v>
      </c>
    </row>
    <row r="49" spans="1:16" s="12" customFormat="1" ht="15.75" thickBot="1" x14ac:dyDescent="0.3">
      <c r="A49" s="282" t="s">
        <v>139</v>
      </c>
      <c r="B49" s="284" t="s">
        <v>140</v>
      </c>
      <c r="C49" s="22">
        <v>1</v>
      </c>
      <c r="D49" s="22"/>
      <c r="E49" s="75">
        <v>5</v>
      </c>
      <c r="F49" s="22"/>
      <c r="G49" s="22">
        <v>3</v>
      </c>
      <c r="H49" s="22">
        <v>4</v>
      </c>
      <c r="I49" s="22">
        <v>4</v>
      </c>
      <c r="J49" s="22"/>
      <c r="K49" s="22">
        <v>9</v>
      </c>
      <c r="L49" s="22">
        <v>8</v>
      </c>
      <c r="M49" s="22">
        <v>8</v>
      </c>
      <c r="N49" s="22">
        <v>12</v>
      </c>
      <c r="O49" s="76"/>
      <c r="P49" s="25">
        <f t="shared" si="1"/>
        <v>54</v>
      </c>
    </row>
    <row r="50" spans="1:16" s="12" customFormat="1" ht="15.75" thickBot="1" x14ac:dyDescent="0.3">
      <c r="A50" s="282" t="s">
        <v>141</v>
      </c>
      <c r="B50" s="284" t="s">
        <v>142</v>
      </c>
      <c r="C50" s="22">
        <v>1</v>
      </c>
      <c r="D50" s="22"/>
      <c r="E50" s="75">
        <v>5</v>
      </c>
      <c r="F50" s="22">
        <v>5</v>
      </c>
      <c r="G50" s="22">
        <v>4</v>
      </c>
      <c r="H50" s="22"/>
      <c r="I50" s="22">
        <v>5</v>
      </c>
      <c r="J50" s="22"/>
      <c r="K50" s="22">
        <v>6</v>
      </c>
      <c r="L50" s="22"/>
      <c r="M50" s="22">
        <v>7</v>
      </c>
      <c r="N50" s="22">
        <v>11</v>
      </c>
      <c r="O50" s="76"/>
      <c r="P50" s="25">
        <f t="shared" si="1"/>
        <v>44</v>
      </c>
    </row>
    <row r="51" spans="1:16" s="12" customFormat="1" ht="15.75" thickBot="1" x14ac:dyDescent="0.3">
      <c r="A51" s="282" t="s">
        <v>145</v>
      </c>
      <c r="B51" s="284" t="s">
        <v>146</v>
      </c>
      <c r="C51" s="22">
        <v>5</v>
      </c>
      <c r="D51" s="22">
        <v>4</v>
      </c>
      <c r="E51" s="75">
        <v>5</v>
      </c>
      <c r="F51" s="22">
        <v>3</v>
      </c>
      <c r="G51" s="22"/>
      <c r="H51" s="22"/>
      <c r="I51" s="22">
        <v>5</v>
      </c>
      <c r="J51" s="22">
        <v>7</v>
      </c>
      <c r="K51" s="22">
        <v>8</v>
      </c>
      <c r="L51" s="22">
        <v>8</v>
      </c>
      <c r="M51" s="22"/>
      <c r="N51" s="22">
        <v>13</v>
      </c>
      <c r="O51" s="76"/>
      <c r="P51" s="25">
        <f t="shared" si="1"/>
        <v>58</v>
      </c>
    </row>
    <row r="52" spans="1:16" s="12" customFormat="1" ht="15.75" thickBot="1" x14ac:dyDescent="0.3">
      <c r="A52" s="282" t="s">
        <v>151</v>
      </c>
      <c r="B52" s="284" t="s">
        <v>152</v>
      </c>
      <c r="C52" s="22"/>
      <c r="D52" s="22">
        <v>4</v>
      </c>
      <c r="E52" s="75">
        <v>5</v>
      </c>
      <c r="F52" s="22">
        <v>5</v>
      </c>
      <c r="G52" s="22">
        <v>4</v>
      </c>
      <c r="H52" s="22"/>
      <c r="I52" s="22">
        <v>5</v>
      </c>
      <c r="J52" s="22"/>
      <c r="K52" s="22"/>
      <c r="L52" s="22">
        <v>9</v>
      </c>
      <c r="M52" s="22">
        <v>10</v>
      </c>
      <c r="N52" s="22">
        <v>13</v>
      </c>
      <c r="O52" s="76"/>
      <c r="P52" s="25">
        <f t="shared" si="1"/>
        <v>55</v>
      </c>
    </row>
    <row r="53" spans="1:16" s="12" customFormat="1" ht="15.75" thickBot="1" x14ac:dyDescent="0.3">
      <c r="A53" s="282" t="s">
        <v>171</v>
      </c>
      <c r="B53" s="284" t="s">
        <v>172</v>
      </c>
      <c r="C53" s="22">
        <v>3</v>
      </c>
      <c r="D53" s="22">
        <v>5</v>
      </c>
      <c r="E53" s="75">
        <v>5</v>
      </c>
      <c r="F53" s="22"/>
      <c r="G53" s="22">
        <v>4</v>
      </c>
      <c r="H53" s="22"/>
      <c r="I53" s="22">
        <v>5</v>
      </c>
      <c r="J53" s="22"/>
      <c r="K53" s="22">
        <v>6</v>
      </c>
      <c r="L53" s="22"/>
      <c r="M53" s="22">
        <v>7</v>
      </c>
      <c r="N53" s="22">
        <v>11</v>
      </c>
      <c r="O53" s="76"/>
      <c r="P53" s="25">
        <f t="shared" si="1"/>
        <v>46</v>
      </c>
    </row>
    <row r="54" spans="1:16" s="12" customFormat="1" ht="15.75" thickBot="1" x14ac:dyDescent="0.3">
      <c r="A54" s="282" t="s">
        <v>173</v>
      </c>
      <c r="B54" s="284" t="s">
        <v>174</v>
      </c>
      <c r="C54" s="75">
        <v>5</v>
      </c>
      <c r="D54" s="22">
        <v>5</v>
      </c>
      <c r="E54" s="22">
        <v>4</v>
      </c>
      <c r="F54" s="22"/>
      <c r="G54" s="22">
        <v>4</v>
      </c>
      <c r="H54" s="22">
        <v>3</v>
      </c>
      <c r="I54" s="22"/>
      <c r="J54" s="22">
        <v>7</v>
      </c>
      <c r="K54" s="22">
        <v>8</v>
      </c>
      <c r="L54" s="22">
        <v>8</v>
      </c>
      <c r="M54" s="22"/>
      <c r="N54" s="22">
        <v>13</v>
      </c>
      <c r="O54" s="76"/>
      <c r="P54" s="25">
        <f t="shared" si="1"/>
        <v>57</v>
      </c>
    </row>
    <row r="55" spans="1:16" s="12" customFormat="1" ht="15.75" thickBot="1" x14ac:dyDescent="0.3">
      <c r="A55" s="282" t="s">
        <v>175</v>
      </c>
      <c r="B55" s="284" t="s">
        <v>176</v>
      </c>
      <c r="C55" s="75">
        <v>1</v>
      </c>
      <c r="D55" s="22"/>
      <c r="E55" s="22">
        <v>3</v>
      </c>
      <c r="F55" s="22">
        <v>4</v>
      </c>
      <c r="G55" s="22">
        <v>4</v>
      </c>
      <c r="H55" s="22"/>
      <c r="I55" s="22"/>
      <c r="J55" s="22">
        <v>8</v>
      </c>
      <c r="K55" s="22"/>
      <c r="L55" s="22">
        <v>8</v>
      </c>
      <c r="M55" s="22">
        <v>9</v>
      </c>
      <c r="N55" s="22">
        <v>12</v>
      </c>
      <c r="O55" s="76"/>
      <c r="P55" s="25">
        <f t="shared" si="1"/>
        <v>49</v>
      </c>
    </row>
    <row r="56" spans="1:16" s="12" customFormat="1" ht="15.75" thickBot="1" x14ac:dyDescent="0.3">
      <c r="A56" s="282" t="s">
        <v>187</v>
      </c>
      <c r="B56" s="284" t="s">
        <v>188</v>
      </c>
      <c r="C56" s="22">
        <v>1</v>
      </c>
      <c r="D56" s="22"/>
      <c r="E56" s="75">
        <v>5</v>
      </c>
      <c r="F56" s="22"/>
      <c r="G56" s="22">
        <v>3</v>
      </c>
      <c r="H56" s="22">
        <v>4</v>
      </c>
      <c r="I56" s="22">
        <v>4</v>
      </c>
      <c r="J56" s="22"/>
      <c r="K56" s="22">
        <v>9</v>
      </c>
      <c r="L56" s="22">
        <v>8</v>
      </c>
      <c r="M56" s="22">
        <v>8</v>
      </c>
      <c r="N56" s="22">
        <v>12</v>
      </c>
      <c r="O56" s="76"/>
      <c r="P56" s="25">
        <f t="shared" si="1"/>
        <v>54</v>
      </c>
    </row>
    <row r="57" spans="1:16" s="12" customFormat="1" ht="15.75" thickBot="1" x14ac:dyDescent="0.3">
      <c r="A57" s="282" t="s">
        <v>209</v>
      </c>
      <c r="B57" s="284" t="s">
        <v>210</v>
      </c>
      <c r="C57" s="22">
        <v>1</v>
      </c>
      <c r="D57" s="22"/>
      <c r="E57" s="75">
        <v>5</v>
      </c>
      <c r="F57" s="22">
        <v>5</v>
      </c>
      <c r="G57" s="22">
        <v>4</v>
      </c>
      <c r="H57" s="22"/>
      <c r="I57" s="22">
        <v>5</v>
      </c>
      <c r="J57" s="22"/>
      <c r="K57" s="22">
        <v>6</v>
      </c>
      <c r="L57" s="22"/>
      <c r="M57" s="22">
        <v>7</v>
      </c>
      <c r="N57" s="22">
        <v>11</v>
      </c>
      <c r="O57" s="76"/>
      <c r="P57" s="25">
        <f t="shared" si="1"/>
        <v>44</v>
      </c>
    </row>
    <row r="58" spans="1:16" s="12" customFormat="1" ht="15.75" thickBot="1" x14ac:dyDescent="0.3">
      <c r="A58" s="282" t="s">
        <v>229</v>
      </c>
      <c r="B58" s="284" t="s">
        <v>230</v>
      </c>
      <c r="C58" s="22">
        <v>5</v>
      </c>
      <c r="D58" s="22">
        <v>4</v>
      </c>
      <c r="E58" s="75">
        <v>5</v>
      </c>
      <c r="F58" s="22">
        <v>3</v>
      </c>
      <c r="G58" s="22"/>
      <c r="H58" s="22"/>
      <c r="I58" s="22">
        <v>5</v>
      </c>
      <c r="J58" s="22">
        <v>7</v>
      </c>
      <c r="K58" s="22">
        <v>8</v>
      </c>
      <c r="L58" s="22">
        <v>8</v>
      </c>
      <c r="M58" s="22"/>
      <c r="N58" s="22">
        <v>13</v>
      </c>
      <c r="O58" s="76"/>
      <c r="P58" s="25">
        <f t="shared" si="1"/>
        <v>58</v>
      </c>
    </row>
    <row r="59" spans="1:16" s="12" customFormat="1" ht="15.75" thickBot="1" x14ac:dyDescent="0.3">
      <c r="A59" s="282" t="s">
        <v>247</v>
      </c>
      <c r="B59" s="284" t="s">
        <v>248</v>
      </c>
      <c r="C59" s="22"/>
      <c r="D59" s="22">
        <v>4</v>
      </c>
      <c r="E59" s="75">
        <v>5</v>
      </c>
      <c r="F59" s="22">
        <v>5</v>
      </c>
      <c r="G59" s="22">
        <v>4</v>
      </c>
      <c r="H59" s="22"/>
      <c r="I59" s="22">
        <v>5</v>
      </c>
      <c r="J59" s="22"/>
      <c r="K59" s="22"/>
      <c r="L59" s="22">
        <v>9</v>
      </c>
      <c r="M59" s="22">
        <v>10</v>
      </c>
      <c r="N59" s="22">
        <v>13</v>
      </c>
      <c r="O59" s="76"/>
      <c r="P59" s="25">
        <f t="shared" si="1"/>
        <v>55</v>
      </c>
    </row>
    <row r="60" spans="1:16" s="12" customFormat="1" ht="15.75" thickBot="1" x14ac:dyDescent="0.3">
      <c r="A60" s="282" t="s">
        <v>249</v>
      </c>
      <c r="B60" s="284" t="s">
        <v>250</v>
      </c>
      <c r="C60" s="75">
        <v>5</v>
      </c>
      <c r="D60" s="22">
        <v>5</v>
      </c>
      <c r="E60" s="22">
        <v>4</v>
      </c>
      <c r="F60" s="22"/>
      <c r="G60" s="22">
        <v>4</v>
      </c>
      <c r="H60" s="22">
        <v>3</v>
      </c>
      <c r="I60" s="22"/>
      <c r="J60" s="22"/>
      <c r="K60" s="22"/>
      <c r="L60" s="22"/>
      <c r="M60" s="22"/>
      <c r="N60" s="22"/>
      <c r="O60" s="76"/>
      <c r="P60" s="25">
        <f t="shared" si="1"/>
        <v>21</v>
      </c>
    </row>
    <row r="61" spans="1:16" s="12" customFormat="1" ht="15.75" thickBot="1" x14ac:dyDescent="0.3">
      <c r="A61" s="282" t="s">
        <v>271</v>
      </c>
      <c r="B61" s="284" t="s">
        <v>272</v>
      </c>
      <c r="C61" s="22">
        <v>4</v>
      </c>
      <c r="D61" s="22"/>
      <c r="E61" s="75">
        <v>4</v>
      </c>
      <c r="F61" s="22"/>
      <c r="G61" s="22">
        <v>4</v>
      </c>
      <c r="H61" s="22">
        <v>4</v>
      </c>
      <c r="I61" s="22">
        <v>2</v>
      </c>
      <c r="J61" s="22"/>
      <c r="K61" s="22">
        <v>6</v>
      </c>
      <c r="L61" s="22"/>
      <c r="M61" s="22">
        <v>7</v>
      </c>
      <c r="N61" s="22">
        <v>11</v>
      </c>
      <c r="O61" s="76"/>
      <c r="P61" s="25">
        <f t="shared" si="1"/>
        <v>42</v>
      </c>
    </row>
    <row r="62" spans="1:16" s="12" customFormat="1" ht="15.75" thickBot="1" x14ac:dyDescent="0.3">
      <c r="A62" s="282" t="s">
        <v>279</v>
      </c>
      <c r="B62" s="284" t="s">
        <v>280</v>
      </c>
      <c r="C62" s="22">
        <v>4</v>
      </c>
      <c r="D62" s="22">
        <v>4</v>
      </c>
      <c r="E62" s="75">
        <v>5</v>
      </c>
      <c r="F62" s="22"/>
      <c r="G62" s="22">
        <v>5</v>
      </c>
      <c r="H62" s="22"/>
      <c r="I62" s="22">
        <v>4</v>
      </c>
      <c r="J62" s="22">
        <v>7</v>
      </c>
      <c r="K62" s="22">
        <v>8</v>
      </c>
      <c r="L62" s="22">
        <v>8</v>
      </c>
      <c r="M62" s="22"/>
      <c r="N62" s="22">
        <v>13</v>
      </c>
      <c r="O62" s="76"/>
      <c r="P62" s="25">
        <f t="shared" si="1"/>
        <v>58</v>
      </c>
    </row>
    <row r="63" spans="1:16" s="12" customFormat="1" ht="15.75" thickBot="1" x14ac:dyDescent="0.3">
      <c r="A63" s="282" t="s">
        <v>283</v>
      </c>
      <c r="B63" s="284" t="s">
        <v>284</v>
      </c>
      <c r="C63" s="22">
        <v>3</v>
      </c>
      <c r="D63" s="22">
        <v>5</v>
      </c>
      <c r="E63" s="75">
        <v>5</v>
      </c>
      <c r="F63" s="22"/>
      <c r="G63" s="22">
        <v>4</v>
      </c>
      <c r="H63" s="22"/>
      <c r="I63" s="22">
        <v>5</v>
      </c>
      <c r="J63" s="22"/>
      <c r="K63" s="22">
        <v>6</v>
      </c>
      <c r="L63" s="22"/>
      <c r="M63" s="22">
        <v>7</v>
      </c>
      <c r="N63" s="22">
        <v>11</v>
      </c>
      <c r="O63" s="76"/>
      <c r="P63" s="25">
        <f t="shared" si="1"/>
        <v>46</v>
      </c>
    </row>
    <row r="64" spans="1:16" s="12" customFormat="1" ht="15.75" thickBot="1" x14ac:dyDescent="0.3">
      <c r="A64" s="282" t="s">
        <v>303</v>
      </c>
      <c r="B64" s="284" t="s">
        <v>304</v>
      </c>
      <c r="C64" s="75">
        <v>5</v>
      </c>
      <c r="D64" s="22">
        <v>5</v>
      </c>
      <c r="E64" s="22">
        <v>4</v>
      </c>
      <c r="F64" s="22"/>
      <c r="G64" s="22">
        <v>4</v>
      </c>
      <c r="H64" s="22">
        <v>3</v>
      </c>
      <c r="I64" s="22"/>
      <c r="J64" s="22">
        <v>7</v>
      </c>
      <c r="K64" s="22">
        <v>8</v>
      </c>
      <c r="L64" s="22">
        <v>8</v>
      </c>
      <c r="M64" s="22"/>
      <c r="N64" s="22">
        <v>13</v>
      </c>
      <c r="O64" s="76"/>
      <c r="P64" s="25">
        <f t="shared" si="1"/>
        <v>57</v>
      </c>
    </row>
    <row r="65" spans="1:16" s="12" customFormat="1" ht="15.75" thickBot="1" x14ac:dyDescent="0.3">
      <c r="A65" s="282" t="s">
        <v>307</v>
      </c>
      <c r="B65" s="284" t="s">
        <v>308</v>
      </c>
      <c r="C65" s="75">
        <v>1</v>
      </c>
      <c r="D65" s="22"/>
      <c r="E65" s="22">
        <v>3</v>
      </c>
      <c r="F65" s="22">
        <v>4</v>
      </c>
      <c r="G65" s="22">
        <v>4</v>
      </c>
      <c r="H65" s="22"/>
      <c r="I65" s="22"/>
      <c r="J65" s="22">
        <v>8</v>
      </c>
      <c r="K65" s="22"/>
      <c r="L65" s="22">
        <v>8</v>
      </c>
      <c r="M65" s="22">
        <v>9</v>
      </c>
      <c r="N65" s="22">
        <v>12</v>
      </c>
      <c r="O65" s="76"/>
      <c r="P65" s="25">
        <f t="shared" si="1"/>
        <v>49</v>
      </c>
    </row>
    <row r="66" spans="1:16" s="12" customFormat="1" ht="15.75" thickBot="1" x14ac:dyDescent="0.3">
      <c r="A66" s="282" t="s">
        <v>313</v>
      </c>
      <c r="B66" s="284" t="s">
        <v>314</v>
      </c>
      <c r="C66" s="22">
        <v>1</v>
      </c>
      <c r="D66" s="22"/>
      <c r="E66" s="75">
        <v>5</v>
      </c>
      <c r="F66" s="22"/>
      <c r="G66" s="22">
        <v>3</v>
      </c>
      <c r="H66" s="22">
        <v>4</v>
      </c>
      <c r="I66" s="22">
        <v>4</v>
      </c>
      <c r="J66" s="22"/>
      <c r="K66" s="22">
        <v>9</v>
      </c>
      <c r="L66" s="22">
        <v>8</v>
      </c>
      <c r="M66" s="22">
        <v>8</v>
      </c>
      <c r="N66" s="22">
        <v>12</v>
      </c>
      <c r="O66" s="76"/>
      <c r="P66" s="25">
        <f t="shared" si="1"/>
        <v>54</v>
      </c>
    </row>
    <row r="67" spans="1:16" s="12" customFormat="1" ht="15.75" thickBot="1" x14ac:dyDescent="0.3">
      <c r="A67" s="282" t="s">
        <v>321</v>
      </c>
      <c r="B67" s="284" t="s">
        <v>322</v>
      </c>
      <c r="C67" s="22">
        <v>1</v>
      </c>
      <c r="D67" s="22"/>
      <c r="E67" s="75">
        <v>5</v>
      </c>
      <c r="F67" s="22">
        <v>5</v>
      </c>
      <c r="G67" s="22">
        <v>4</v>
      </c>
      <c r="H67" s="22"/>
      <c r="I67" s="22">
        <v>5</v>
      </c>
      <c r="J67" s="22"/>
      <c r="K67" s="22">
        <v>6</v>
      </c>
      <c r="L67" s="22"/>
      <c r="M67" s="22">
        <v>7</v>
      </c>
      <c r="N67" s="22">
        <v>11</v>
      </c>
      <c r="O67" s="76"/>
      <c r="P67" s="25">
        <f t="shared" si="1"/>
        <v>44</v>
      </c>
    </row>
    <row r="68" spans="1:16" s="12" customFormat="1" ht="15.75" thickBot="1" x14ac:dyDescent="0.3">
      <c r="A68" s="282" t="s">
        <v>327</v>
      </c>
      <c r="B68" s="284" t="s">
        <v>328</v>
      </c>
      <c r="C68" s="22">
        <v>5</v>
      </c>
      <c r="D68" s="22">
        <v>4</v>
      </c>
      <c r="E68" s="75">
        <v>5</v>
      </c>
      <c r="F68" s="22">
        <v>3</v>
      </c>
      <c r="G68" s="22"/>
      <c r="H68" s="22"/>
      <c r="I68" s="22">
        <v>5</v>
      </c>
      <c r="J68" s="22">
        <v>7</v>
      </c>
      <c r="K68" s="22">
        <v>8</v>
      </c>
      <c r="L68" s="22">
        <v>8</v>
      </c>
      <c r="M68" s="22"/>
      <c r="N68" s="22">
        <v>13</v>
      </c>
      <c r="O68" s="76"/>
      <c r="P68" s="25">
        <f t="shared" si="1"/>
        <v>58</v>
      </c>
    </row>
    <row r="69" spans="1:16" s="12" customFormat="1" ht="15.75" thickBot="1" x14ac:dyDescent="0.3">
      <c r="A69" s="282" t="s">
        <v>371</v>
      </c>
      <c r="B69" s="284" t="s">
        <v>372</v>
      </c>
      <c r="C69" s="22"/>
      <c r="D69" s="22">
        <v>4</v>
      </c>
      <c r="E69" s="75">
        <v>5</v>
      </c>
      <c r="F69" s="22">
        <v>5</v>
      </c>
      <c r="G69" s="22">
        <v>4</v>
      </c>
      <c r="H69" s="22"/>
      <c r="I69" s="22">
        <v>5</v>
      </c>
      <c r="J69" s="22"/>
      <c r="K69" s="22"/>
      <c r="L69" s="22">
        <v>9</v>
      </c>
      <c r="M69" s="22">
        <v>10</v>
      </c>
      <c r="N69" s="22">
        <v>13</v>
      </c>
      <c r="O69" s="76"/>
      <c r="P69" s="25">
        <f t="shared" si="1"/>
        <v>55</v>
      </c>
    </row>
    <row r="70" spans="1:16" s="12" customFormat="1" ht="15.75" thickBot="1" x14ac:dyDescent="0.3">
      <c r="A70" s="282" t="s">
        <v>399</v>
      </c>
      <c r="B70" s="284" t="s">
        <v>400</v>
      </c>
      <c r="C70" s="22">
        <v>3</v>
      </c>
      <c r="D70" s="22">
        <v>5</v>
      </c>
      <c r="E70" s="75">
        <v>5</v>
      </c>
      <c r="F70" s="22"/>
      <c r="G70" s="22">
        <v>4</v>
      </c>
      <c r="H70" s="22"/>
      <c r="I70" s="22">
        <v>5</v>
      </c>
      <c r="J70" s="22"/>
      <c r="K70" s="22">
        <v>6</v>
      </c>
      <c r="L70" s="22"/>
      <c r="M70" s="22">
        <v>7</v>
      </c>
      <c r="N70" s="22">
        <v>11</v>
      </c>
      <c r="O70" s="76"/>
      <c r="P70" s="25">
        <f t="shared" si="1"/>
        <v>46</v>
      </c>
    </row>
    <row r="71" spans="1:16" s="12" customFormat="1" ht="15.75" thickBot="1" x14ac:dyDescent="0.3">
      <c r="A71" s="282" t="s">
        <v>405</v>
      </c>
      <c r="B71" s="284" t="s">
        <v>406</v>
      </c>
      <c r="C71" s="75">
        <v>5</v>
      </c>
      <c r="D71" s="22">
        <v>5</v>
      </c>
      <c r="E71" s="22">
        <v>4</v>
      </c>
      <c r="F71" s="22"/>
      <c r="G71" s="22">
        <v>4</v>
      </c>
      <c r="H71" s="22">
        <v>3</v>
      </c>
      <c r="I71" s="22"/>
      <c r="J71" s="22">
        <v>7</v>
      </c>
      <c r="K71" s="22">
        <v>8</v>
      </c>
      <c r="L71" s="22">
        <v>8</v>
      </c>
      <c r="M71" s="22"/>
      <c r="N71" s="22">
        <v>13</v>
      </c>
      <c r="O71" s="76"/>
      <c r="P71" s="25">
        <f t="shared" si="1"/>
        <v>57</v>
      </c>
    </row>
    <row r="72" spans="1:16" s="12" customFormat="1" ht="15.75" thickBot="1" x14ac:dyDescent="0.3">
      <c r="A72" s="282" t="s">
        <v>411</v>
      </c>
      <c r="B72" s="284" t="s">
        <v>412</v>
      </c>
      <c r="C72" s="75">
        <v>1</v>
      </c>
      <c r="D72" s="22"/>
      <c r="E72" s="22">
        <v>3</v>
      </c>
      <c r="F72" s="22">
        <v>4</v>
      </c>
      <c r="G72" s="22">
        <v>4</v>
      </c>
      <c r="H72" s="22"/>
      <c r="I72" s="22"/>
      <c r="J72" s="22">
        <v>8</v>
      </c>
      <c r="K72" s="22"/>
      <c r="L72" s="22">
        <v>8</v>
      </c>
      <c r="M72" s="22">
        <v>9</v>
      </c>
      <c r="N72" s="22">
        <v>12</v>
      </c>
      <c r="O72" s="76"/>
      <c r="P72" s="25">
        <f t="shared" si="1"/>
        <v>49</v>
      </c>
    </row>
    <row r="73" spans="1:16" s="12" customFormat="1" ht="15.75" thickBot="1" x14ac:dyDescent="0.3">
      <c r="A73" s="282" t="s">
        <v>103</v>
      </c>
      <c r="B73" s="284" t="s">
        <v>104</v>
      </c>
      <c r="C73" s="22">
        <v>1</v>
      </c>
      <c r="D73" s="22"/>
      <c r="E73" s="75">
        <v>5</v>
      </c>
      <c r="F73" s="22"/>
      <c r="G73" s="22">
        <v>3</v>
      </c>
      <c r="H73" s="22">
        <v>4</v>
      </c>
      <c r="I73" s="22">
        <v>4</v>
      </c>
      <c r="J73" s="22"/>
      <c r="K73" s="22">
        <v>9</v>
      </c>
      <c r="L73" s="22">
        <v>8</v>
      </c>
      <c r="M73" s="22">
        <v>8</v>
      </c>
      <c r="N73" s="22">
        <v>12</v>
      </c>
      <c r="O73" s="76"/>
      <c r="P73" s="25">
        <f t="shared" si="1"/>
        <v>54</v>
      </c>
    </row>
    <row r="74" spans="1:16" s="12" customFormat="1" ht="15.75" thickBot="1" x14ac:dyDescent="0.3">
      <c r="A74" s="282" t="s">
        <v>191</v>
      </c>
      <c r="B74" s="284" t="s">
        <v>192</v>
      </c>
      <c r="C74" s="22">
        <v>1</v>
      </c>
      <c r="D74" s="22"/>
      <c r="E74" s="75">
        <v>5</v>
      </c>
      <c r="F74" s="22">
        <v>5</v>
      </c>
      <c r="G74" s="22">
        <v>4</v>
      </c>
      <c r="H74" s="22"/>
      <c r="I74" s="22">
        <v>5</v>
      </c>
      <c r="J74" s="22"/>
      <c r="K74" s="22">
        <v>6</v>
      </c>
      <c r="L74" s="22"/>
      <c r="M74" s="22">
        <v>7</v>
      </c>
      <c r="N74" s="22">
        <v>11</v>
      </c>
      <c r="O74" s="76"/>
      <c r="P74" s="25">
        <f t="shared" si="1"/>
        <v>44</v>
      </c>
    </row>
    <row r="75" spans="1:16" s="12" customFormat="1" ht="15.75" thickBot="1" x14ac:dyDescent="0.3">
      <c r="A75" s="282" t="s">
        <v>201</v>
      </c>
      <c r="B75" s="284" t="s">
        <v>202</v>
      </c>
      <c r="C75" s="22">
        <v>5</v>
      </c>
      <c r="D75" s="22">
        <v>4</v>
      </c>
      <c r="E75" s="75">
        <v>5</v>
      </c>
      <c r="F75" s="22">
        <v>3</v>
      </c>
      <c r="G75" s="22"/>
      <c r="H75" s="22"/>
      <c r="I75" s="22">
        <v>5</v>
      </c>
      <c r="J75" s="22">
        <v>7</v>
      </c>
      <c r="K75" s="22">
        <v>8</v>
      </c>
      <c r="L75" s="22">
        <v>8</v>
      </c>
      <c r="M75" s="22"/>
      <c r="N75" s="22">
        <v>13</v>
      </c>
      <c r="O75" s="76"/>
      <c r="P75" s="25">
        <f t="shared" si="1"/>
        <v>58</v>
      </c>
    </row>
    <row r="76" spans="1:16" s="12" customFormat="1" ht="15.75" thickBot="1" x14ac:dyDescent="0.3">
      <c r="A76" s="282" t="s">
        <v>251</v>
      </c>
      <c r="B76" s="284" t="s">
        <v>252</v>
      </c>
      <c r="C76" s="22"/>
      <c r="D76" s="22">
        <v>4</v>
      </c>
      <c r="E76" s="75">
        <v>5</v>
      </c>
      <c r="F76" s="22">
        <v>5</v>
      </c>
      <c r="G76" s="22">
        <v>4</v>
      </c>
      <c r="H76" s="22"/>
      <c r="I76" s="22">
        <v>5</v>
      </c>
      <c r="J76" s="22"/>
      <c r="K76" s="22"/>
      <c r="L76" s="22">
        <v>9</v>
      </c>
      <c r="M76" s="22">
        <v>10</v>
      </c>
      <c r="N76" s="22">
        <v>13</v>
      </c>
      <c r="O76" s="76"/>
      <c r="P76" s="25">
        <f t="shared" si="1"/>
        <v>55</v>
      </c>
    </row>
    <row r="77" spans="1:16" s="12" customFormat="1" ht="15.75" thickBot="1" x14ac:dyDescent="0.3">
      <c r="A77" s="282" t="s">
        <v>255</v>
      </c>
      <c r="B77" s="284" t="s">
        <v>256</v>
      </c>
      <c r="C77" s="75">
        <v>5</v>
      </c>
      <c r="D77" s="22">
        <v>5</v>
      </c>
      <c r="E77" s="22">
        <v>4</v>
      </c>
      <c r="F77" s="22"/>
      <c r="G77" s="22">
        <v>4</v>
      </c>
      <c r="H77" s="22">
        <v>3</v>
      </c>
      <c r="I77" s="22"/>
      <c r="J77" s="22"/>
      <c r="K77" s="22"/>
      <c r="L77" s="22"/>
      <c r="M77" s="22"/>
      <c r="N77" s="22"/>
      <c r="O77" s="76"/>
      <c r="P77" s="25">
        <f t="shared" si="1"/>
        <v>21</v>
      </c>
    </row>
    <row r="78" spans="1:16" s="12" customFormat="1" ht="15.75" thickBot="1" x14ac:dyDescent="0.3">
      <c r="A78" s="282" t="s">
        <v>267</v>
      </c>
      <c r="B78" s="284" t="s">
        <v>268</v>
      </c>
      <c r="C78" s="22">
        <v>1</v>
      </c>
      <c r="D78" s="22"/>
      <c r="E78" s="75">
        <v>5</v>
      </c>
      <c r="F78" s="22">
        <v>5</v>
      </c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6"/>
      <c r="P78" s="25">
        <f t="shared" si="1"/>
        <v>44</v>
      </c>
    </row>
    <row r="79" spans="1:16" s="12" customFormat="1" ht="15.75" thickBot="1" x14ac:dyDescent="0.3">
      <c r="A79" s="282" t="s">
        <v>488</v>
      </c>
      <c r="B79" s="284" t="s">
        <v>108</v>
      </c>
      <c r="C79" s="22">
        <v>5</v>
      </c>
      <c r="D79" s="22">
        <v>4</v>
      </c>
      <c r="E79" s="75">
        <v>5</v>
      </c>
      <c r="F79" s="22">
        <v>3</v>
      </c>
      <c r="G79" s="22"/>
      <c r="H79" s="22"/>
      <c r="I79" s="22">
        <v>5</v>
      </c>
      <c r="J79" s="22">
        <v>7</v>
      </c>
      <c r="K79" s="22">
        <v>8</v>
      </c>
      <c r="L79" s="22">
        <v>8</v>
      </c>
      <c r="M79" s="22"/>
      <c r="N79" s="22">
        <v>13</v>
      </c>
      <c r="O79" s="76"/>
      <c r="P79" s="25">
        <f t="shared" si="1"/>
        <v>58</v>
      </c>
    </row>
    <row r="80" spans="1:16" s="12" customFormat="1" ht="15.75" thickBot="1" x14ac:dyDescent="0.3">
      <c r="A80" s="282" t="s">
        <v>143</v>
      </c>
      <c r="B80" s="284" t="s">
        <v>144</v>
      </c>
      <c r="C80" s="22"/>
      <c r="D80" s="22">
        <v>4</v>
      </c>
      <c r="E80" s="75">
        <v>5</v>
      </c>
      <c r="F80" s="22">
        <v>5</v>
      </c>
      <c r="G80" s="22">
        <v>4</v>
      </c>
      <c r="H80" s="22"/>
      <c r="I80" s="22">
        <v>5</v>
      </c>
      <c r="J80" s="22"/>
      <c r="K80" s="22"/>
      <c r="L80" s="22">
        <v>9</v>
      </c>
      <c r="M80" s="22">
        <v>10</v>
      </c>
      <c r="N80" s="22">
        <v>13</v>
      </c>
      <c r="O80" s="76"/>
      <c r="P80" s="25">
        <f t="shared" ref="P80:P91" si="2">SUM(C80:N80)</f>
        <v>55</v>
      </c>
    </row>
    <row r="81" spans="1:16" s="12" customFormat="1" ht="15.75" thickBot="1" x14ac:dyDescent="0.3">
      <c r="A81" s="282" t="s">
        <v>169</v>
      </c>
      <c r="B81" s="284" t="s">
        <v>170</v>
      </c>
      <c r="C81" s="75">
        <v>5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/>
      <c r="K81" s="22"/>
      <c r="L81" s="22"/>
      <c r="M81" s="22"/>
      <c r="N81" s="22"/>
      <c r="O81" s="76"/>
      <c r="P81" s="25">
        <f t="shared" si="2"/>
        <v>21</v>
      </c>
    </row>
    <row r="82" spans="1:16" s="12" customFormat="1" ht="15.75" thickBot="1" x14ac:dyDescent="0.3">
      <c r="A82" s="282" t="s">
        <v>241</v>
      </c>
      <c r="B82" s="284" t="s">
        <v>242</v>
      </c>
      <c r="C82" s="22">
        <v>4</v>
      </c>
      <c r="D82" s="22"/>
      <c r="E82" s="75">
        <v>4</v>
      </c>
      <c r="F82" s="22"/>
      <c r="G82" s="22">
        <v>4</v>
      </c>
      <c r="H82" s="22">
        <v>4</v>
      </c>
      <c r="I82" s="22">
        <v>2</v>
      </c>
      <c r="J82" s="22"/>
      <c r="K82" s="22">
        <v>6</v>
      </c>
      <c r="L82" s="22"/>
      <c r="M82" s="22">
        <v>7</v>
      </c>
      <c r="N82" s="22">
        <v>11</v>
      </c>
      <c r="O82" s="76"/>
      <c r="P82" s="25">
        <f t="shared" si="2"/>
        <v>42</v>
      </c>
    </row>
    <row r="83" spans="1:16" s="12" customFormat="1" ht="15.75" thickBot="1" x14ac:dyDescent="0.3">
      <c r="A83" s="282" t="s">
        <v>245</v>
      </c>
      <c r="B83" s="284" t="s">
        <v>246</v>
      </c>
      <c r="C83" s="22">
        <v>4</v>
      </c>
      <c r="D83" s="22">
        <v>4</v>
      </c>
      <c r="E83" s="75">
        <v>5</v>
      </c>
      <c r="F83" s="22"/>
      <c r="G83" s="22">
        <v>5</v>
      </c>
      <c r="H83" s="22"/>
      <c r="I83" s="22">
        <v>4</v>
      </c>
      <c r="J83" s="22">
        <v>7</v>
      </c>
      <c r="K83" s="22">
        <v>8</v>
      </c>
      <c r="L83" s="22">
        <v>8</v>
      </c>
      <c r="M83" s="22"/>
      <c r="N83" s="22">
        <v>13</v>
      </c>
      <c r="O83" s="76"/>
      <c r="P83" s="25">
        <f t="shared" si="2"/>
        <v>58</v>
      </c>
    </row>
    <row r="84" spans="1:16" s="12" customFormat="1" ht="15.75" thickBot="1" x14ac:dyDescent="0.3">
      <c r="A84" s="282" t="s">
        <v>257</v>
      </c>
      <c r="B84" s="284" t="s">
        <v>258</v>
      </c>
      <c r="C84" s="22">
        <v>3</v>
      </c>
      <c r="D84" s="22">
        <v>5</v>
      </c>
      <c r="E84" s="75">
        <v>5</v>
      </c>
      <c r="F84" s="22"/>
      <c r="G84" s="22">
        <v>4</v>
      </c>
      <c r="H84" s="22"/>
      <c r="I84" s="22">
        <v>5</v>
      </c>
      <c r="J84" s="22"/>
      <c r="K84" s="22">
        <v>6</v>
      </c>
      <c r="L84" s="22"/>
      <c r="M84" s="22">
        <v>7</v>
      </c>
      <c r="N84" s="22">
        <v>11</v>
      </c>
      <c r="O84" s="76"/>
      <c r="P84" s="25">
        <f t="shared" si="2"/>
        <v>46</v>
      </c>
    </row>
    <row r="85" spans="1:16" s="12" customFormat="1" ht="15.75" thickBot="1" x14ac:dyDescent="0.3">
      <c r="A85" s="282" t="s">
        <v>448</v>
      </c>
      <c r="B85" s="284" t="s">
        <v>449</v>
      </c>
      <c r="C85" s="75">
        <v>5</v>
      </c>
      <c r="D85" s="22">
        <v>5</v>
      </c>
      <c r="E85" s="22">
        <v>4</v>
      </c>
      <c r="F85" s="22"/>
      <c r="G85" s="22">
        <v>4</v>
      </c>
      <c r="H85" s="22">
        <v>3</v>
      </c>
      <c r="I85" s="22"/>
      <c r="J85" s="22">
        <v>7</v>
      </c>
      <c r="K85" s="22">
        <v>8</v>
      </c>
      <c r="L85" s="22">
        <v>8</v>
      </c>
      <c r="M85" s="22"/>
      <c r="N85" s="22">
        <v>13</v>
      </c>
      <c r="O85" s="76"/>
      <c r="P85" s="25">
        <f t="shared" si="2"/>
        <v>57</v>
      </c>
    </row>
    <row r="86" spans="1:16" s="12" customFormat="1" ht="15.75" thickBot="1" x14ac:dyDescent="0.3">
      <c r="A86" s="282" t="s">
        <v>319</v>
      </c>
      <c r="B86" s="284" t="s">
        <v>320</v>
      </c>
      <c r="C86" s="75">
        <v>1</v>
      </c>
      <c r="D86" s="22"/>
      <c r="E86" s="22">
        <v>3</v>
      </c>
      <c r="F86" s="22">
        <v>4</v>
      </c>
      <c r="G86" s="22">
        <v>4</v>
      </c>
      <c r="H86" s="22"/>
      <c r="I86" s="22"/>
      <c r="J86" s="22">
        <v>8</v>
      </c>
      <c r="K86" s="22"/>
      <c r="L86" s="22">
        <v>8</v>
      </c>
      <c r="M86" s="22">
        <v>9</v>
      </c>
      <c r="N86" s="22">
        <v>12</v>
      </c>
      <c r="O86" s="76"/>
      <c r="P86" s="25">
        <f t="shared" si="2"/>
        <v>49</v>
      </c>
    </row>
    <row r="87" spans="1:16" s="12" customFormat="1" ht="15.75" thickBot="1" x14ac:dyDescent="0.3">
      <c r="A87" s="282" t="s">
        <v>335</v>
      </c>
      <c r="B87" s="284" t="s">
        <v>336</v>
      </c>
      <c r="C87" s="22">
        <v>1</v>
      </c>
      <c r="D87" s="22"/>
      <c r="E87" s="75">
        <v>5</v>
      </c>
      <c r="F87" s="22">
        <v>5</v>
      </c>
      <c r="G87" s="22">
        <v>4</v>
      </c>
      <c r="H87" s="22"/>
      <c r="I87" s="22">
        <v>5</v>
      </c>
      <c r="J87" s="22"/>
      <c r="K87" s="22">
        <v>6</v>
      </c>
      <c r="L87" s="22"/>
      <c r="M87" s="22">
        <v>7</v>
      </c>
      <c r="N87" s="22">
        <v>11</v>
      </c>
      <c r="O87" s="76"/>
      <c r="P87" s="25">
        <f t="shared" si="2"/>
        <v>44</v>
      </c>
    </row>
    <row r="88" spans="1:16" s="12" customFormat="1" ht="15.75" thickBot="1" x14ac:dyDescent="0.3">
      <c r="A88" s="282" t="s">
        <v>373</v>
      </c>
      <c r="B88" s="284" t="s">
        <v>374</v>
      </c>
      <c r="C88" s="22">
        <v>5</v>
      </c>
      <c r="D88" s="22">
        <v>4</v>
      </c>
      <c r="E88" s="75">
        <v>5</v>
      </c>
      <c r="F88" s="22">
        <v>3</v>
      </c>
      <c r="G88" s="22"/>
      <c r="H88" s="22"/>
      <c r="I88" s="22">
        <v>5</v>
      </c>
      <c r="J88" s="22">
        <v>7</v>
      </c>
      <c r="K88" s="22">
        <v>8</v>
      </c>
      <c r="L88" s="22">
        <v>8</v>
      </c>
      <c r="M88" s="22"/>
      <c r="N88" s="22">
        <v>13</v>
      </c>
      <c r="O88" s="76"/>
      <c r="P88" s="25">
        <f t="shared" si="2"/>
        <v>58</v>
      </c>
    </row>
    <row r="89" spans="1:16" s="12" customFormat="1" ht="15.75" thickBot="1" x14ac:dyDescent="0.3">
      <c r="A89" s="282" t="s">
        <v>381</v>
      </c>
      <c r="B89" s="284" t="s">
        <v>382</v>
      </c>
      <c r="C89" s="22"/>
      <c r="D89" s="22">
        <v>4</v>
      </c>
      <c r="E89" s="75">
        <v>5</v>
      </c>
      <c r="F89" s="22">
        <v>5</v>
      </c>
      <c r="G89" s="22">
        <v>4</v>
      </c>
      <c r="H89" s="22"/>
      <c r="I89" s="22">
        <v>5</v>
      </c>
      <c r="J89" s="22"/>
      <c r="K89" s="22"/>
      <c r="L89" s="22">
        <v>9</v>
      </c>
      <c r="M89" s="22">
        <v>10</v>
      </c>
      <c r="N89" s="22">
        <v>13</v>
      </c>
      <c r="O89" s="76"/>
      <c r="P89" s="25">
        <f t="shared" si="2"/>
        <v>55</v>
      </c>
    </row>
    <row r="90" spans="1:16" s="12" customFormat="1" ht="15.75" thickBot="1" x14ac:dyDescent="0.3">
      <c r="A90" s="282" t="s">
        <v>385</v>
      </c>
      <c r="B90" s="284" t="s">
        <v>386</v>
      </c>
      <c r="C90" s="75">
        <v>5</v>
      </c>
      <c r="D90" s="22">
        <v>5</v>
      </c>
      <c r="E90" s="22">
        <v>4</v>
      </c>
      <c r="F90" s="22"/>
      <c r="G90" s="22">
        <v>4</v>
      </c>
      <c r="H90" s="22">
        <v>3</v>
      </c>
      <c r="I90" s="22"/>
      <c r="J90" s="22"/>
      <c r="K90" s="22"/>
      <c r="L90" s="22"/>
      <c r="M90" s="22"/>
      <c r="N90" s="22"/>
      <c r="O90" s="76"/>
      <c r="P90" s="25">
        <f t="shared" si="2"/>
        <v>21</v>
      </c>
    </row>
    <row r="91" spans="1:16" s="12" customFormat="1" ht="15.75" thickBot="1" x14ac:dyDescent="0.3">
      <c r="A91" s="282" t="s">
        <v>450</v>
      </c>
      <c r="B91" s="284" t="s">
        <v>451</v>
      </c>
      <c r="C91" s="22">
        <v>4</v>
      </c>
      <c r="D91" s="22"/>
      <c r="E91" s="75">
        <v>4</v>
      </c>
      <c r="F91" s="22"/>
      <c r="G91" s="22">
        <v>4</v>
      </c>
      <c r="H91" s="22">
        <v>4</v>
      </c>
      <c r="I91" s="22">
        <v>2</v>
      </c>
      <c r="J91" s="22"/>
      <c r="K91" s="22">
        <v>6</v>
      </c>
      <c r="L91" s="22"/>
      <c r="M91" s="22">
        <v>7</v>
      </c>
      <c r="N91" s="22">
        <v>11</v>
      </c>
      <c r="O91" s="76"/>
      <c r="P91" s="25">
        <f t="shared" si="2"/>
        <v>42</v>
      </c>
    </row>
    <row r="92" spans="1:16" s="12" customFormat="1" ht="15.75" x14ac:dyDescent="0.25">
      <c r="A92" s="190" t="s">
        <v>47</v>
      </c>
      <c r="B92" s="191"/>
      <c r="C92" s="83">
        <f t="shared" ref="C92:N92" si="3">COUNTA(C15:C91)</f>
        <v>69</v>
      </c>
      <c r="D92" s="48">
        <f t="shared" si="3"/>
        <v>48</v>
      </c>
      <c r="E92" s="48">
        <f t="shared" si="3"/>
        <v>75</v>
      </c>
      <c r="F92" s="48">
        <f t="shared" si="3"/>
        <v>37</v>
      </c>
      <c r="G92" s="48">
        <f t="shared" si="3"/>
        <v>69</v>
      </c>
      <c r="H92" s="48">
        <f t="shared" si="3"/>
        <v>28</v>
      </c>
      <c r="I92" s="48">
        <f t="shared" si="3"/>
        <v>48</v>
      </c>
      <c r="J92" s="48">
        <f t="shared" si="3"/>
        <v>33</v>
      </c>
      <c r="K92" s="48">
        <f t="shared" si="3"/>
        <v>54</v>
      </c>
      <c r="L92" s="48">
        <f t="shared" si="3"/>
        <v>50</v>
      </c>
      <c r="M92" s="48">
        <f t="shared" si="3"/>
        <v>47</v>
      </c>
      <c r="N92" s="48">
        <f t="shared" si="3"/>
        <v>71</v>
      </c>
      <c r="O92" s="26">
        <f>COUNT(O15:O91)</f>
        <v>0</v>
      </c>
      <c r="P92" s="56"/>
    </row>
    <row r="93" spans="1:16" s="12" customFormat="1" ht="15.75" x14ac:dyDescent="0.25">
      <c r="A93" s="182" t="s">
        <v>4</v>
      </c>
      <c r="B93" s="183"/>
      <c r="C93" s="53">
        <f t="shared" ref="C93:O93" si="4">COUNTIF(C15:C91,"&gt;"&amp;C14)</f>
        <v>39</v>
      </c>
      <c r="D93" s="46">
        <f t="shared" si="4"/>
        <v>46</v>
      </c>
      <c r="E93" s="46">
        <f t="shared" si="4"/>
        <v>66</v>
      </c>
      <c r="F93" s="46">
        <f t="shared" si="4"/>
        <v>27</v>
      </c>
      <c r="G93" s="46">
        <f t="shared" si="4"/>
        <v>61</v>
      </c>
      <c r="H93" s="46">
        <f t="shared" si="4"/>
        <v>12</v>
      </c>
      <c r="I93" s="46">
        <f t="shared" si="4"/>
        <v>42</v>
      </c>
      <c r="J93" s="46">
        <f t="shared" si="4"/>
        <v>33</v>
      </c>
      <c r="K93" s="46">
        <f t="shared" si="4"/>
        <v>30</v>
      </c>
      <c r="L93" s="46">
        <f t="shared" si="4"/>
        <v>50</v>
      </c>
      <c r="M93" s="46">
        <f t="shared" si="4"/>
        <v>47</v>
      </c>
      <c r="N93" s="46">
        <f t="shared" si="4"/>
        <v>71</v>
      </c>
      <c r="O93" s="26">
        <f t="shared" si="4"/>
        <v>0</v>
      </c>
      <c r="P93" s="56"/>
    </row>
    <row r="94" spans="1:16" s="12" customFormat="1" ht="15.75" x14ac:dyDescent="0.25">
      <c r="A94" s="182" t="s">
        <v>52</v>
      </c>
      <c r="B94" s="183"/>
      <c r="C94" s="53">
        <f t="shared" ref="C94:N94" si="5">ROUND(C93*100/C92,0)</f>
        <v>57</v>
      </c>
      <c r="D94" s="53">
        <f t="shared" si="5"/>
        <v>96</v>
      </c>
      <c r="E94" s="46">
        <f t="shared" si="5"/>
        <v>88</v>
      </c>
      <c r="F94" s="46">
        <f t="shared" si="5"/>
        <v>73</v>
      </c>
      <c r="G94" s="46">
        <f t="shared" si="5"/>
        <v>88</v>
      </c>
      <c r="H94" s="46">
        <f t="shared" si="5"/>
        <v>43</v>
      </c>
      <c r="I94" s="46">
        <f t="shared" si="5"/>
        <v>88</v>
      </c>
      <c r="J94" s="46">
        <f t="shared" si="5"/>
        <v>100</v>
      </c>
      <c r="K94" s="46">
        <f t="shared" si="5"/>
        <v>56</v>
      </c>
      <c r="L94" s="46">
        <f t="shared" si="5"/>
        <v>100</v>
      </c>
      <c r="M94" s="46">
        <f t="shared" si="5"/>
        <v>100</v>
      </c>
      <c r="N94" s="46">
        <f t="shared" si="5"/>
        <v>100</v>
      </c>
      <c r="O94" s="26" t="e">
        <f>ROUND(O93*100/O92,0)</f>
        <v>#DIV/0!</v>
      </c>
      <c r="P94" s="56"/>
    </row>
    <row r="95" spans="1:16" s="12" customFormat="1" x14ac:dyDescent="0.25">
      <c r="A95" s="186" t="s">
        <v>14</v>
      </c>
      <c r="B95" s="187"/>
      <c r="C95" s="53" t="str">
        <f>IF(C94&gt;=80,"3",IF(C94&gt;=70,"2",IF(C94&gt;=60,"1","-")))</f>
        <v>-</v>
      </c>
      <c r="D95" s="46" t="str">
        <f t="shared" ref="D95:O95" si="6">IF(D94&gt;=80,"3",IF(D94&gt;=70,"2",IF(D94&gt;=60,"1","-")))</f>
        <v>3</v>
      </c>
      <c r="E95" s="46" t="str">
        <f t="shared" si="6"/>
        <v>3</v>
      </c>
      <c r="F95" s="46" t="str">
        <f t="shared" si="6"/>
        <v>2</v>
      </c>
      <c r="G95" s="46" t="str">
        <f t="shared" si="6"/>
        <v>3</v>
      </c>
      <c r="H95" s="46" t="str">
        <f t="shared" si="6"/>
        <v>-</v>
      </c>
      <c r="I95" s="46" t="str">
        <f t="shared" si="6"/>
        <v>3</v>
      </c>
      <c r="J95" s="46" t="str">
        <f t="shared" si="6"/>
        <v>3</v>
      </c>
      <c r="K95" s="46" t="str">
        <f t="shared" si="6"/>
        <v>-</v>
      </c>
      <c r="L95" s="46" t="str">
        <f t="shared" si="6"/>
        <v>3</v>
      </c>
      <c r="M95" s="46" t="str">
        <f t="shared" si="6"/>
        <v>3</v>
      </c>
      <c r="N95" s="46" t="str">
        <f t="shared" si="6"/>
        <v>3</v>
      </c>
      <c r="O95" s="26" t="e">
        <f t="shared" si="6"/>
        <v>#DIV/0!</v>
      </c>
      <c r="P95" s="56"/>
    </row>
    <row r="96" spans="1:16" s="12" customFormat="1" x14ac:dyDescent="0.25">
      <c r="B96" s="8"/>
      <c r="C96" s="9"/>
      <c r="D96" s="9"/>
      <c r="E96" s="10"/>
      <c r="F96" s="11"/>
      <c r="G96" s="11"/>
      <c r="H96" s="11"/>
      <c r="I96" s="11"/>
      <c r="J96" s="11"/>
      <c r="K96" s="11"/>
      <c r="L96" s="11"/>
      <c r="M96" s="11"/>
      <c r="N96" s="11"/>
      <c r="P96" s="9"/>
    </row>
    <row r="97" spans="1:16" s="12" customFormat="1" ht="18.75" x14ac:dyDescent="0.3">
      <c r="B97" s="8"/>
      <c r="C97" s="9"/>
      <c r="D97" s="9"/>
      <c r="E97" s="10"/>
      <c r="F97" s="56"/>
      <c r="G97" s="55"/>
      <c r="H97" s="57" t="s">
        <v>15</v>
      </c>
      <c r="I97" s="57"/>
      <c r="J97" s="13" t="s">
        <v>18</v>
      </c>
      <c r="K97" s="13"/>
      <c r="L97" s="14"/>
      <c r="M97" s="14"/>
      <c r="N97" s="15"/>
      <c r="P97" s="9"/>
    </row>
    <row r="98" spans="1:16" s="12" customFormat="1" ht="20.25" x14ac:dyDescent="0.3">
      <c r="B98" s="8"/>
      <c r="C98" s="16"/>
      <c r="D98" s="17"/>
      <c r="E98" s="11"/>
      <c r="F98" s="192" t="s">
        <v>16</v>
      </c>
      <c r="G98" s="193"/>
      <c r="H98" s="18" t="s">
        <v>35</v>
      </c>
      <c r="I98" s="18" t="s">
        <v>14</v>
      </c>
      <c r="J98" s="18" t="s">
        <v>35</v>
      </c>
      <c r="K98" s="18" t="s">
        <v>14</v>
      </c>
      <c r="L98" s="19"/>
      <c r="M98" s="19"/>
      <c r="N98" s="16"/>
      <c r="P98" s="9"/>
    </row>
    <row r="99" spans="1:16" s="12" customFormat="1" ht="20.25" x14ac:dyDescent="0.3">
      <c r="B99" s="8"/>
      <c r="C99" s="16"/>
      <c r="D99" s="16"/>
      <c r="E99" s="11"/>
      <c r="F99" s="192" t="s">
        <v>31</v>
      </c>
      <c r="G99" s="193"/>
      <c r="H99" s="21">
        <f>AVERAGE(C94)</f>
        <v>57</v>
      </c>
      <c r="I99" s="46" t="str">
        <f>IF(H99&gt;=80,"3",IF(H99&gt;=70,"2",IF(H99&gt;=60,"1",IF(H99&lt;59,"-"))))</f>
        <v>-</v>
      </c>
      <c r="J99" s="46" t="e">
        <f>(H99*0.3)+($O$94*0.7)</f>
        <v>#DIV/0!</v>
      </c>
      <c r="K99" s="46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ht="20.25" x14ac:dyDescent="0.3">
      <c r="B100" s="8"/>
      <c r="C100" s="9"/>
      <c r="D100" s="9"/>
      <c r="E100" s="10"/>
      <c r="F100" s="192" t="s">
        <v>32</v>
      </c>
      <c r="G100" s="193"/>
      <c r="H100" s="21">
        <f>AVERAGE(E94,H94,J94,K94,M94,N94,N94)</f>
        <v>83.857142857142861</v>
      </c>
      <c r="I100" s="46" t="str">
        <f>IF(H100&gt;=80,"3",IF(H100&gt;=70,"2",IF(H100&gt;=60,"1",IF(H100&gt;59,"-"))))</f>
        <v>3</v>
      </c>
      <c r="J100" s="46" t="e">
        <f t="shared" ref="J100:J103" si="7">(H100*0.3)+($O$94*0.7)</f>
        <v>#DIV/0!</v>
      </c>
      <c r="K100" s="46" t="e">
        <f>IF(J100&gt;=80,"3",IF(J100&gt;=70,"2",IF(J100&gt;=60,"1",IF(J100&lt;59,"-"))))</f>
        <v>#DIV/0!</v>
      </c>
      <c r="L100" s="20"/>
      <c r="M100" s="20"/>
      <c r="N100" s="16"/>
      <c r="P100" s="9"/>
    </row>
    <row r="101" spans="1:16" s="12" customFormat="1" ht="20.25" x14ac:dyDescent="0.3">
      <c r="B101" s="8"/>
      <c r="C101" s="9"/>
      <c r="D101" s="9"/>
      <c r="E101" s="10"/>
      <c r="F101" s="192" t="s">
        <v>33</v>
      </c>
      <c r="G101" s="193"/>
      <c r="H101" s="21">
        <f>AVERAGE(G94,L94)</f>
        <v>94</v>
      </c>
      <c r="I101" s="46" t="str">
        <f t="shared" ref="I101:I103" si="8">IF(H101&gt;=80,"3",IF(H101&gt;=70,"2",IF(H101&gt;=60,"1",IF(H101&lt;59,"-"))))</f>
        <v>3</v>
      </c>
      <c r="J101" s="46" t="e">
        <f t="shared" si="7"/>
        <v>#DIV/0!</v>
      </c>
      <c r="K101" s="46" t="e">
        <f>IF(J101&gt;=80,"3",IF(J101&gt;=70,"2",IF(J101&gt;=60,"1",IF(J101&lt;59,"-"))))</f>
        <v>#DIV/0!</v>
      </c>
      <c r="L101" s="20"/>
      <c r="M101" s="20"/>
      <c r="N101" s="16"/>
      <c r="P101" s="9"/>
    </row>
    <row r="102" spans="1:16" s="12" customFormat="1" ht="20.25" x14ac:dyDescent="0.3">
      <c r="B102" s="8"/>
      <c r="C102" s="9"/>
      <c r="D102" s="9"/>
      <c r="E102" s="10"/>
      <c r="F102" s="192" t="s">
        <v>34</v>
      </c>
      <c r="G102" s="193"/>
      <c r="H102" s="21">
        <f>AVERAGE(I94)</f>
        <v>88</v>
      </c>
      <c r="I102" s="46" t="str">
        <f t="shared" si="8"/>
        <v>3</v>
      </c>
      <c r="J102" s="46" t="e">
        <f t="shared" si="7"/>
        <v>#DIV/0!</v>
      </c>
      <c r="K102" s="46" t="e">
        <f>IF(J102&gt;=80,"3",IF(J102&gt;=70,"2",IF(J102&gt;=60,"1",IF(J102&lt;59,"-"))))</f>
        <v>#DIV/0!</v>
      </c>
      <c r="L102" s="20"/>
      <c r="M102" s="20"/>
      <c r="N102" s="16"/>
      <c r="P102" s="9"/>
    </row>
    <row r="103" spans="1:16" s="12" customFormat="1" ht="20.25" x14ac:dyDescent="0.3">
      <c r="B103" s="8"/>
      <c r="C103" s="9"/>
      <c r="D103" s="9"/>
      <c r="E103" s="10"/>
      <c r="F103" s="192" t="s">
        <v>59</v>
      </c>
      <c r="G103" s="193"/>
      <c r="H103" s="21">
        <f>AVERAGE(F94,D94)</f>
        <v>84.5</v>
      </c>
      <c r="I103" s="46" t="str">
        <f t="shared" si="8"/>
        <v>3</v>
      </c>
      <c r="J103" s="46" t="e">
        <f t="shared" si="7"/>
        <v>#DIV/0!</v>
      </c>
      <c r="K103" s="46" t="e">
        <f>IF(J103&gt;=80,"3",IF(J103&gt;=70,"2",IF(J103&gt;=60,"1",IF(J103&lt;59,"-"))))</f>
        <v>#DIV/0!</v>
      </c>
      <c r="L103" s="20"/>
      <c r="M103" s="20"/>
      <c r="N103" s="16"/>
      <c r="P103" s="9"/>
    </row>
    <row r="104" spans="1:16" s="12" customFormat="1" x14ac:dyDescent="0.25"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P104" s="9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  <row r="108" spans="1:16" x14ac:dyDescent="0.25">
      <c r="A108" s="38"/>
    </row>
    <row r="109" spans="1:16" x14ac:dyDescent="0.25">
      <c r="A109" s="38"/>
    </row>
    <row r="110" spans="1:16" x14ac:dyDescent="0.25">
      <c r="A110" s="38"/>
    </row>
    <row r="111" spans="1:16" x14ac:dyDescent="0.25">
      <c r="A111" s="38"/>
    </row>
  </sheetData>
  <mergeCells count="26">
    <mergeCell ref="F103:G103"/>
    <mergeCell ref="F98:G98"/>
    <mergeCell ref="F99:G99"/>
    <mergeCell ref="F100:G100"/>
    <mergeCell ref="F101:G101"/>
    <mergeCell ref="F102:G102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92:B92"/>
    <mergeCell ref="A93:B93"/>
    <mergeCell ref="A94:B94"/>
    <mergeCell ref="A95:B95"/>
    <mergeCell ref="C9:N9"/>
    <mergeCell ref="A13:B1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J7" sqref="J7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7109375" style="3" bestFit="1" customWidth="1"/>
    <col min="8" max="16384" width="9.140625" style="3"/>
  </cols>
  <sheetData>
    <row r="1" spans="1:13" ht="28.5" customHeight="1" x14ac:dyDescent="0.3">
      <c r="A1" s="222" t="str">
        <f>'4.4.3'!D8</f>
        <v>Sub: INDUSTRIAL RELATIONS AND HR AUDIT         Sub Code:4.4.3</v>
      </c>
      <c r="B1" s="222"/>
      <c r="C1" s="222"/>
      <c r="D1" s="222"/>
      <c r="E1" s="222"/>
      <c r="F1" s="222"/>
      <c r="G1" s="222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'4.4.3'!H99</f>
        <v>57</v>
      </c>
      <c r="E5" s="28" t="str">
        <f>'4.4.3'!I99</f>
        <v>-</v>
      </c>
      <c r="F5" s="28" t="e">
        <f>'4.4.3'!J99</f>
        <v>#DIV/0!</v>
      </c>
      <c r="G5" s="28" t="e">
        <f>'4.4.3'!K99</f>
        <v>#DIV/0!</v>
      </c>
    </row>
    <row r="6" spans="1:13" x14ac:dyDescent="0.25">
      <c r="C6" s="85" t="s">
        <v>1</v>
      </c>
      <c r="D6" s="28">
        <f>'4.4.3'!H100</f>
        <v>83.857142857142861</v>
      </c>
      <c r="E6" s="28" t="str">
        <f>'4.4.3'!I100</f>
        <v>3</v>
      </c>
      <c r="F6" s="28" t="e">
        <f>'4.4.3'!J100</f>
        <v>#DIV/0!</v>
      </c>
      <c r="G6" s="28" t="e">
        <f>'4.4.3'!K100</f>
        <v>#DIV/0!</v>
      </c>
    </row>
    <row r="7" spans="1:13" x14ac:dyDescent="0.25">
      <c r="C7" s="85" t="s">
        <v>2</v>
      </c>
      <c r="D7" s="28">
        <f>'4.4.3'!H101</f>
        <v>94</v>
      </c>
      <c r="E7" s="28" t="str">
        <f>'4.4.3'!I101</f>
        <v>3</v>
      </c>
      <c r="F7" s="28" t="e">
        <f>'4.4.3'!J101</f>
        <v>#DIV/0!</v>
      </c>
      <c r="G7" s="28" t="e">
        <f>'4.4.3'!K101</f>
        <v>#DIV/0!</v>
      </c>
    </row>
    <row r="8" spans="1:13" x14ac:dyDescent="0.25">
      <c r="C8" s="85" t="s">
        <v>3</v>
      </c>
      <c r="D8" s="28">
        <f>'4.4.3'!H102</f>
        <v>88</v>
      </c>
      <c r="E8" s="28" t="str">
        <f>'4.4.3'!I102</f>
        <v>3</v>
      </c>
      <c r="F8" s="28" t="e">
        <f>'4.4.3'!J102</f>
        <v>#DIV/0!</v>
      </c>
      <c r="G8" s="28" t="e">
        <f>'4.4.3'!K102</f>
        <v>#DIV/0!</v>
      </c>
    </row>
    <row r="9" spans="1:13" x14ac:dyDescent="0.25">
      <c r="C9" s="85" t="s">
        <v>58</v>
      </c>
      <c r="D9" s="28">
        <f>'4.4.3'!H103</f>
        <v>84.5</v>
      </c>
      <c r="E9" s="28" t="str">
        <f>'4.4.3'!I103</f>
        <v>3</v>
      </c>
      <c r="F9" s="28" t="e">
        <f>'4.4.3'!J103</f>
        <v>#DIV/0!</v>
      </c>
      <c r="G9" s="28" t="e">
        <f>'4.4.3'!K103</f>
        <v>#DIV/0!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42">
        <v>2</v>
      </c>
      <c r="D14" s="43">
        <v>1</v>
      </c>
      <c r="E14" s="43"/>
      <c r="F14" s="43">
        <v>3</v>
      </c>
      <c r="G14" s="43">
        <v>2</v>
      </c>
      <c r="H14" s="43"/>
      <c r="I14" s="43"/>
      <c r="J14" s="43">
        <v>2</v>
      </c>
      <c r="K14" s="43"/>
      <c r="L14" s="43">
        <v>1</v>
      </c>
      <c r="M14" s="43">
        <v>2</v>
      </c>
    </row>
    <row r="15" spans="1:13" ht="16.5" thickBot="1" x14ac:dyDescent="0.3">
      <c r="B15" s="74" t="s">
        <v>9</v>
      </c>
      <c r="C15" s="44">
        <v>2</v>
      </c>
      <c r="D15" s="45">
        <v>2</v>
      </c>
      <c r="E15" s="45">
        <v>1</v>
      </c>
      <c r="F15" s="45">
        <v>3</v>
      </c>
      <c r="G15" s="45"/>
      <c r="H15" s="45">
        <v>2</v>
      </c>
      <c r="I15" s="45">
        <v>1</v>
      </c>
      <c r="J15" s="45">
        <v>2</v>
      </c>
      <c r="K15" s="45"/>
      <c r="L15" s="43">
        <v>2</v>
      </c>
      <c r="M15" s="43">
        <v>3</v>
      </c>
    </row>
    <row r="16" spans="1:13" ht="16.5" thickBot="1" x14ac:dyDescent="0.3">
      <c r="B16" s="74" t="s">
        <v>10</v>
      </c>
      <c r="C16" s="44">
        <v>2</v>
      </c>
      <c r="D16" s="45"/>
      <c r="E16" s="45"/>
      <c r="F16" s="45">
        <v>2</v>
      </c>
      <c r="G16" s="45">
        <v>2</v>
      </c>
      <c r="H16" s="45">
        <v>1</v>
      </c>
      <c r="I16" s="45">
        <v>3</v>
      </c>
      <c r="J16" s="45">
        <v>2</v>
      </c>
      <c r="K16" s="45">
        <v>1</v>
      </c>
      <c r="L16" s="43">
        <v>1</v>
      </c>
      <c r="M16" s="43">
        <v>3</v>
      </c>
    </row>
    <row r="17" spans="1:13" ht="16.5" thickBot="1" x14ac:dyDescent="0.3">
      <c r="B17" s="74" t="s">
        <v>11</v>
      </c>
      <c r="C17" s="44">
        <v>2</v>
      </c>
      <c r="D17" s="45">
        <v>1</v>
      </c>
      <c r="E17" s="45">
        <v>1</v>
      </c>
      <c r="F17" s="45">
        <v>3</v>
      </c>
      <c r="G17" s="45">
        <v>2</v>
      </c>
      <c r="H17" s="45"/>
      <c r="I17" s="45">
        <v>2</v>
      </c>
      <c r="J17" s="45">
        <v>3</v>
      </c>
      <c r="K17" s="45"/>
      <c r="L17" s="43">
        <v>2</v>
      </c>
      <c r="M17" s="43">
        <v>2</v>
      </c>
    </row>
    <row r="18" spans="1:13" ht="16.5" thickBot="1" x14ac:dyDescent="0.3">
      <c r="B18" s="74" t="s">
        <v>57</v>
      </c>
      <c r="C18" s="44">
        <v>3</v>
      </c>
      <c r="D18" s="45">
        <v>3</v>
      </c>
      <c r="E18" s="45">
        <v>1</v>
      </c>
      <c r="F18" s="45">
        <v>3</v>
      </c>
      <c r="G18" s="45">
        <v>2</v>
      </c>
      <c r="H18" s="45">
        <v>2</v>
      </c>
      <c r="I18" s="45">
        <v>3</v>
      </c>
      <c r="J18" s="45"/>
      <c r="K18" s="45">
        <v>1</v>
      </c>
      <c r="L18" s="43">
        <v>3</v>
      </c>
      <c r="M18" s="43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46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46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46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46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46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46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L22:L23"/>
    <mergeCell ref="M22:M23"/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="80" zoomScaleNormal="80" workbookViewId="0">
      <selection activeCell="N59" sqref="N59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499</v>
      </c>
      <c r="M5" s="204"/>
      <c r="N5" s="204" t="s">
        <v>44</v>
      </c>
      <c r="O5" s="204"/>
      <c r="P5" s="95" t="s">
        <v>498</v>
      </c>
    </row>
    <row r="6" spans="1:16" ht="37.5" x14ac:dyDescent="0.3">
      <c r="A6" s="130" t="s">
        <v>55</v>
      </c>
      <c r="B6" s="95"/>
      <c r="C6" s="295" t="s">
        <v>502</v>
      </c>
      <c r="D6" s="296"/>
      <c r="E6" s="296"/>
      <c r="F6" s="296"/>
      <c r="G6" s="296"/>
      <c r="H6" s="204" t="s">
        <v>45</v>
      </c>
      <c r="I6" s="204"/>
      <c r="J6" s="204"/>
      <c r="K6" s="204"/>
      <c r="L6" s="204"/>
      <c r="M6" s="227" t="s">
        <v>501</v>
      </c>
      <c r="N6" s="219"/>
      <c r="O6" s="219"/>
      <c r="P6" s="219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72"/>
      <c r="P7" s="97"/>
    </row>
    <row r="8" spans="1:16" ht="25.5" customHeight="1" x14ac:dyDescent="0.3">
      <c r="A8" s="174"/>
      <c r="B8" s="96"/>
      <c r="C8" s="99"/>
      <c r="D8" s="95" t="s">
        <v>500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223" t="s">
        <v>37</v>
      </c>
      <c r="D10" s="224"/>
      <c r="E10" s="224"/>
      <c r="F10" s="224"/>
      <c r="G10" s="224"/>
      <c r="H10" s="224"/>
      <c r="I10" s="225"/>
      <c r="J10" s="223" t="s">
        <v>38</v>
      </c>
      <c r="K10" s="224"/>
      <c r="L10" s="224"/>
      <c r="M10" s="225"/>
      <c r="N10" s="104" t="s">
        <v>39</v>
      </c>
      <c r="O10" s="101"/>
      <c r="P10" s="100"/>
    </row>
    <row r="11" spans="1:16" s="12" customFormat="1" ht="15.75" x14ac:dyDescent="0.25">
      <c r="A11" s="166" t="s">
        <v>20</v>
      </c>
      <c r="B11" s="167"/>
      <c r="C11" s="170">
        <v>1</v>
      </c>
      <c r="D11" s="170">
        <v>2</v>
      </c>
      <c r="E11" s="170">
        <v>3</v>
      </c>
      <c r="F11" s="170">
        <v>4</v>
      </c>
      <c r="G11" s="170">
        <v>5</v>
      </c>
      <c r="H11" s="170">
        <v>6</v>
      </c>
      <c r="I11" s="170">
        <v>7</v>
      </c>
      <c r="J11" s="170">
        <v>8</v>
      </c>
      <c r="K11" s="170">
        <v>9</v>
      </c>
      <c r="L11" s="170">
        <v>10</v>
      </c>
      <c r="M11" s="170">
        <v>11</v>
      </c>
      <c r="N11" s="170">
        <v>12</v>
      </c>
      <c r="O11" s="170" t="s">
        <v>40</v>
      </c>
      <c r="P11" s="170" t="s">
        <v>36</v>
      </c>
    </row>
    <row r="12" spans="1:16" s="12" customFormat="1" ht="15.75" x14ac:dyDescent="0.25">
      <c r="A12" s="207" t="s">
        <v>62</v>
      </c>
      <c r="B12" s="208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70" t="s">
        <v>19</v>
      </c>
      <c r="P12" s="170" t="s">
        <v>19</v>
      </c>
    </row>
    <row r="13" spans="1:16" s="12" customFormat="1" ht="15.75" x14ac:dyDescent="0.25">
      <c r="A13" s="202" t="s">
        <v>22</v>
      </c>
      <c r="B13" s="203"/>
      <c r="C13" s="170">
        <v>5</v>
      </c>
      <c r="D13" s="170">
        <v>5</v>
      </c>
      <c r="E13" s="170">
        <v>5</v>
      </c>
      <c r="F13" s="170">
        <v>5</v>
      </c>
      <c r="G13" s="170">
        <v>5</v>
      </c>
      <c r="H13" s="170">
        <v>5</v>
      </c>
      <c r="I13" s="170">
        <v>5</v>
      </c>
      <c r="J13" s="170">
        <v>10</v>
      </c>
      <c r="K13" s="170">
        <v>10</v>
      </c>
      <c r="L13" s="170">
        <v>10</v>
      </c>
      <c r="M13" s="170">
        <v>10</v>
      </c>
      <c r="N13" s="170">
        <v>15</v>
      </c>
      <c r="O13" s="170">
        <v>70</v>
      </c>
      <c r="P13" s="170">
        <v>70</v>
      </c>
    </row>
    <row r="14" spans="1:16" s="12" customFormat="1" ht="22.5" customHeight="1" x14ac:dyDescent="0.25">
      <c r="A14" s="169" t="s">
        <v>53</v>
      </c>
      <c r="B14" s="169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157" t="s">
        <v>73</v>
      </c>
      <c r="B15" s="158" t="s">
        <v>74</v>
      </c>
      <c r="C15" s="22">
        <v>4</v>
      </c>
      <c r="D15" s="22"/>
      <c r="E15" s="75">
        <v>5</v>
      </c>
      <c r="F15" s="22"/>
      <c r="G15" s="22">
        <v>3</v>
      </c>
      <c r="H15" s="22">
        <v>4</v>
      </c>
      <c r="I15" s="22">
        <v>4</v>
      </c>
      <c r="J15" s="22"/>
      <c r="K15" s="22">
        <v>9</v>
      </c>
      <c r="L15" s="22">
        <v>8</v>
      </c>
      <c r="M15" s="22">
        <v>8</v>
      </c>
      <c r="N15" s="22">
        <v>12</v>
      </c>
      <c r="O15" s="76"/>
      <c r="P15" s="25">
        <f>SUM(C15:N15)</f>
        <v>57</v>
      </c>
    </row>
    <row r="16" spans="1:16" s="12" customFormat="1" x14ac:dyDescent="0.25">
      <c r="A16" s="157" t="s">
        <v>79</v>
      </c>
      <c r="B16" s="158" t="s">
        <v>80</v>
      </c>
      <c r="C16" s="22">
        <v>4</v>
      </c>
      <c r="D16" s="22"/>
      <c r="E16" s="75">
        <v>5</v>
      </c>
      <c r="F16" s="22">
        <v>5</v>
      </c>
      <c r="G16" s="22">
        <v>4</v>
      </c>
      <c r="H16" s="22"/>
      <c r="I16" s="22">
        <v>5</v>
      </c>
      <c r="J16" s="22"/>
      <c r="K16" s="22">
        <v>6</v>
      </c>
      <c r="L16" s="22"/>
      <c r="M16" s="22">
        <v>7</v>
      </c>
      <c r="N16" s="22">
        <v>11</v>
      </c>
      <c r="O16" s="76"/>
      <c r="P16" s="25">
        <f t="shared" ref="P16:P79" si="1">SUM(C16:N16)</f>
        <v>47</v>
      </c>
    </row>
    <row r="17" spans="1:16" s="12" customFormat="1" x14ac:dyDescent="0.25">
      <c r="A17" s="157" t="s">
        <v>81</v>
      </c>
      <c r="B17" s="158" t="s">
        <v>82</v>
      </c>
      <c r="C17" s="22">
        <v>4</v>
      </c>
      <c r="D17" s="22">
        <v>4</v>
      </c>
      <c r="E17" s="75">
        <v>5</v>
      </c>
      <c r="F17" s="22">
        <v>3</v>
      </c>
      <c r="G17" s="22"/>
      <c r="H17" s="22"/>
      <c r="I17" s="22">
        <v>5</v>
      </c>
      <c r="J17" s="22">
        <v>7</v>
      </c>
      <c r="K17" s="22">
        <v>8</v>
      </c>
      <c r="L17" s="22">
        <v>8</v>
      </c>
      <c r="M17" s="22"/>
      <c r="N17" s="22">
        <v>13</v>
      </c>
      <c r="O17" s="76"/>
      <c r="P17" s="25">
        <f t="shared" si="1"/>
        <v>57</v>
      </c>
    </row>
    <row r="18" spans="1:16" s="12" customFormat="1" x14ac:dyDescent="0.25">
      <c r="A18" s="157" t="s">
        <v>95</v>
      </c>
      <c r="B18" s="158" t="s">
        <v>96</v>
      </c>
      <c r="C18" s="22"/>
      <c r="D18" s="22">
        <v>4</v>
      </c>
      <c r="E18" s="75">
        <v>5</v>
      </c>
      <c r="F18" s="22">
        <v>5</v>
      </c>
      <c r="G18" s="22">
        <v>4</v>
      </c>
      <c r="H18" s="22"/>
      <c r="I18" s="22">
        <v>5</v>
      </c>
      <c r="J18" s="22"/>
      <c r="K18" s="22"/>
      <c r="L18" s="22">
        <v>9</v>
      </c>
      <c r="M18" s="22">
        <v>10</v>
      </c>
      <c r="N18" s="22">
        <v>13</v>
      </c>
      <c r="O18" s="76"/>
      <c r="P18" s="25">
        <f t="shared" si="1"/>
        <v>55</v>
      </c>
    </row>
    <row r="19" spans="1:16" s="12" customFormat="1" x14ac:dyDescent="0.25">
      <c r="A19" s="157" t="s">
        <v>103</v>
      </c>
      <c r="B19" s="158" t="s">
        <v>104</v>
      </c>
      <c r="C19" s="75">
        <v>5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/>
      <c r="K19" s="22"/>
      <c r="L19" s="22"/>
      <c r="M19" s="22"/>
      <c r="N19" s="22"/>
      <c r="O19" s="76"/>
      <c r="P19" s="25">
        <f t="shared" si="1"/>
        <v>21</v>
      </c>
    </row>
    <row r="20" spans="1:16" s="12" customFormat="1" x14ac:dyDescent="0.25">
      <c r="A20" s="157" t="s">
        <v>105</v>
      </c>
      <c r="B20" s="158" t="s">
        <v>106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8</v>
      </c>
      <c r="K20" s="22"/>
      <c r="L20" s="22">
        <v>8</v>
      </c>
      <c r="M20" s="22">
        <v>9</v>
      </c>
      <c r="N20" s="22">
        <v>12</v>
      </c>
      <c r="O20" s="76"/>
      <c r="P20" s="25">
        <f t="shared" si="1"/>
        <v>55</v>
      </c>
    </row>
    <row r="21" spans="1:16" s="12" customFormat="1" x14ac:dyDescent="0.25">
      <c r="A21" s="157" t="s">
        <v>111</v>
      </c>
      <c r="B21" s="158" t="s">
        <v>112</v>
      </c>
      <c r="C21" s="75">
        <v>3</v>
      </c>
      <c r="D21" s="22"/>
      <c r="E21" s="22"/>
      <c r="F21" s="22"/>
      <c r="G21" s="22">
        <v>1</v>
      </c>
      <c r="H21" s="22"/>
      <c r="I21" s="22"/>
      <c r="J21" s="22"/>
      <c r="K21" s="22">
        <v>9</v>
      </c>
      <c r="L21" s="22">
        <v>8</v>
      </c>
      <c r="M21" s="22">
        <v>8</v>
      </c>
      <c r="N21" s="22">
        <v>12</v>
      </c>
      <c r="O21" s="76"/>
      <c r="P21" s="25">
        <f t="shared" si="1"/>
        <v>41</v>
      </c>
    </row>
    <row r="22" spans="1:16" s="12" customFormat="1" x14ac:dyDescent="0.25">
      <c r="A22" s="157" t="s">
        <v>121</v>
      </c>
      <c r="B22" s="158" t="s">
        <v>122</v>
      </c>
      <c r="C22" s="22">
        <v>5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8</v>
      </c>
      <c r="K22" s="22">
        <v>8</v>
      </c>
      <c r="L22" s="22">
        <v>7</v>
      </c>
      <c r="M22" s="22"/>
      <c r="N22" s="22">
        <v>12</v>
      </c>
      <c r="O22" s="76"/>
      <c r="P22" s="25">
        <f t="shared" si="1"/>
        <v>55</v>
      </c>
    </row>
    <row r="23" spans="1:16" s="12" customFormat="1" x14ac:dyDescent="0.25">
      <c r="A23" s="157" t="s">
        <v>123</v>
      </c>
      <c r="B23" s="158" t="s">
        <v>124</v>
      </c>
      <c r="C23" s="75">
        <v>4</v>
      </c>
      <c r="D23" s="22">
        <v>5</v>
      </c>
      <c r="E23" s="22">
        <v>4</v>
      </c>
      <c r="F23" s="22"/>
      <c r="G23" s="22">
        <v>4</v>
      </c>
      <c r="H23" s="22">
        <v>5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6"/>
      <c r="P23" s="25">
        <f t="shared" si="1"/>
        <v>51</v>
      </c>
    </row>
    <row r="24" spans="1:16" s="12" customFormat="1" x14ac:dyDescent="0.25">
      <c r="A24" s="157" t="s">
        <v>129</v>
      </c>
      <c r="B24" s="158" t="s">
        <v>130</v>
      </c>
      <c r="C24" s="22">
        <v>4</v>
      </c>
      <c r="D24" s="22">
        <v>3</v>
      </c>
      <c r="E24" s="22">
        <v>2</v>
      </c>
      <c r="F24" s="22">
        <v>1</v>
      </c>
      <c r="G24" s="22">
        <v>5</v>
      </c>
      <c r="H24" s="22">
        <v>5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6"/>
      <c r="P24" s="25">
        <f t="shared" si="1"/>
        <v>49</v>
      </c>
    </row>
    <row r="25" spans="1:16" s="12" customFormat="1" x14ac:dyDescent="0.25">
      <c r="A25" s="157" t="s">
        <v>133</v>
      </c>
      <c r="B25" s="158" t="s">
        <v>134</v>
      </c>
      <c r="C25" s="75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6"/>
      <c r="P25" s="25">
        <f t="shared" si="1"/>
        <v>36</v>
      </c>
    </row>
    <row r="26" spans="1:16" s="12" customFormat="1" x14ac:dyDescent="0.25">
      <c r="A26" s="157" t="s">
        <v>137</v>
      </c>
      <c r="B26" s="158" t="s">
        <v>138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5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6"/>
      <c r="P26" s="25">
        <f t="shared" si="1"/>
        <v>58</v>
      </c>
    </row>
    <row r="27" spans="1:16" s="12" customFormat="1" x14ac:dyDescent="0.25">
      <c r="A27" s="157" t="s">
        <v>147</v>
      </c>
      <c r="B27" s="158" t="s">
        <v>148</v>
      </c>
      <c r="C27" s="75">
        <v>5</v>
      </c>
      <c r="D27" s="22"/>
      <c r="E27" s="22">
        <v>3</v>
      </c>
      <c r="F27" s="22">
        <v>4</v>
      </c>
      <c r="G27" s="22">
        <v>4</v>
      </c>
      <c r="H27" s="22"/>
      <c r="I27" s="22"/>
      <c r="J27" s="22">
        <v>5</v>
      </c>
      <c r="K27" s="22"/>
      <c r="L27" s="22">
        <v>7</v>
      </c>
      <c r="M27" s="22"/>
      <c r="N27" s="22">
        <v>9</v>
      </c>
      <c r="O27" s="76"/>
      <c r="P27" s="25">
        <f t="shared" si="1"/>
        <v>37</v>
      </c>
    </row>
    <row r="28" spans="1:16" s="12" customFormat="1" x14ac:dyDescent="0.25">
      <c r="A28" s="157" t="s">
        <v>159</v>
      </c>
      <c r="B28" s="158" t="s">
        <v>160</v>
      </c>
      <c r="C28" s="22">
        <v>4</v>
      </c>
      <c r="D28" s="22"/>
      <c r="E28" s="75">
        <v>4</v>
      </c>
      <c r="F28" s="22">
        <v>4</v>
      </c>
      <c r="G28" s="22">
        <v>3</v>
      </c>
      <c r="H28" s="22"/>
      <c r="I28" s="22">
        <v>4</v>
      </c>
      <c r="J28" s="22">
        <v>6</v>
      </c>
      <c r="K28" s="22"/>
      <c r="L28" s="22"/>
      <c r="M28" s="22">
        <v>8</v>
      </c>
      <c r="N28" s="22">
        <v>13</v>
      </c>
      <c r="O28" s="76"/>
      <c r="P28" s="25">
        <f t="shared" si="1"/>
        <v>46</v>
      </c>
    </row>
    <row r="29" spans="1:16" s="12" customFormat="1" x14ac:dyDescent="0.25">
      <c r="A29" s="157" t="s">
        <v>161</v>
      </c>
      <c r="B29" s="158" t="s">
        <v>162</v>
      </c>
      <c r="C29" s="22"/>
      <c r="D29" s="22"/>
      <c r="E29" s="75">
        <v>2</v>
      </c>
      <c r="F29" s="22"/>
      <c r="G29" s="22">
        <v>5</v>
      </c>
      <c r="H29" s="22"/>
      <c r="I29" s="22">
        <v>4</v>
      </c>
      <c r="J29" s="22">
        <v>7</v>
      </c>
      <c r="K29" s="22">
        <v>5</v>
      </c>
      <c r="L29" s="22">
        <v>7</v>
      </c>
      <c r="M29" s="22"/>
      <c r="N29" s="22">
        <v>12</v>
      </c>
      <c r="O29" s="76"/>
      <c r="P29" s="25">
        <f t="shared" si="1"/>
        <v>42</v>
      </c>
    </row>
    <row r="30" spans="1:16" s="12" customFormat="1" x14ac:dyDescent="0.25">
      <c r="A30" s="157" t="s">
        <v>165</v>
      </c>
      <c r="B30" s="158" t="s">
        <v>166</v>
      </c>
      <c r="C30" s="75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6"/>
      <c r="P30" s="25">
        <f t="shared" si="1"/>
        <v>37</v>
      </c>
    </row>
    <row r="31" spans="1:16" s="12" customFormat="1" x14ac:dyDescent="0.25">
      <c r="A31" s="157" t="s">
        <v>167</v>
      </c>
      <c r="B31" s="158" t="s">
        <v>168</v>
      </c>
      <c r="C31" s="22">
        <v>3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6"/>
      <c r="P31" s="25">
        <f t="shared" si="1"/>
        <v>53</v>
      </c>
    </row>
    <row r="32" spans="1:16" s="12" customFormat="1" x14ac:dyDescent="0.25">
      <c r="A32" s="157" t="s">
        <v>177</v>
      </c>
      <c r="B32" s="158" t="s">
        <v>178</v>
      </c>
      <c r="C32" s="75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6"/>
      <c r="P32" s="25">
        <f t="shared" si="1"/>
        <v>41</v>
      </c>
    </row>
    <row r="33" spans="1:16" s="12" customFormat="1" x14ac:dyDescent="0.25">
      <c r="A33" s="157" t="s">
        <v>179</v>
      </c>
      <c r="B33" s="158" t="s">
        <v>180</v>
      </c>
      <c r="C33" s="75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6"/>
      <c r="P33" s="25">
        <f t="shared" si="1"/>
        <v>49</v>
      </c>
    </row>
    <row r="34" spans="1:16" s="12" customFormat="1" x14ac:dyDescent="0.25">
      <c r="A34" s="157" t="s">
        <v>181</v>
      </c>
      <c r="B34" s="158" t="s">
        <v>182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6"/>
      <c r="P34" s="25">
        <f t="shared" si="1"/>
        <v>48</v>
      </c>
    </row>
    <row r="35" spans="1:16" s="12" customFormat="1" x14ac:dyDescent="0.25">
      <c r="A35" s="157" t="s">
        <v>183</v>
      </c>
      <c r="B35" s="158" t="s">
        <v>184</v>
      </c>
      <c r="C35" s="75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6"/>
      <c r="P35" s="25">
        <f t="shared" si="1"/>
        <v>36</v>
      </c>
    </row>
    <row r="36" spans="1:16" s="12" customFormat="1" x14ac:dyDescent="0.25">
      <c r="A36" s="157" t="s">
        <v>185</v>
      </c>
      <c r="B36" s="158" t="s">
        <v>186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6"/>
      <c r="P36" s="25">
        <f t="shared" si="1"/>
        <v>54</v>
      </c>
    </row>
    <row r="37" spans="1:16" s="12" customFormat="1" x14ac:dyDescent="0.25">
      <c r="A37" s="157" t="s">
        <v>191</v>
      </c>
      <c r="B37" s="158" t="s">
        <v>192</v>
      </c>
      <c r="C37" s="75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6"/>
      <c r="P37" s="25">
        <f t="shared" si="1"/>
        <v>41</v>
      </c>
    </row>
    <row r="38" spans="1:16" s="12" customFormat="1" x14ac:dyDescent="0.25">
      <c r="A38" s="157" t="s">
        <v>193</v>
      </c>
      <c r="B38" s="158" t="s">
        <v>194</v>
      </c>
      <c r="C38" s="75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6"/>
      <c r="P38" s="25">
        <f t="shared" si="1"/>
        <v>50</v>
      </c>
    </row>
    <row r="39" spans="1:16" s="12" customFormat="1" x14ac:dyDescent="0.25">
      <c r="A39" s="157" t="s">
        <v>197</v>
      </c>
      <c r="B39" s="158" t="s">
        <v>198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6"/>
      <c r="P39" s="25">
        <f t="shared" si="1"/>
        <v>45</v>
      </c>
    </row>
    <row r="40" spans="1:16" s="12" customFormat="1" x14ac:dyDescent="0.25">
      <c r="A40" s="157" t="s">
        <v>199</v>
      </c>
      <c r="B40" s="158" t="s">
        <v>200</v>
      </c>
      <c r="C40" s="75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6"/>
      <c r="P40" s="25">
        <f t="shared" si="1"/>
        <v>37</v>
      </c>
    </row>
    <row r="41" spans="1:16" s="12" customFormat="1" x14ac:dyDescent="0.25">
      <c r="A41" s="157" t="s">
        <v>201</v>
      </c>
      <c r="B41" s="158" t="s">
        <v>202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6"/>
      <c r="P41" s="25">
        <f t="shared" si="1"/>
        <v>58</v>
      </c>
    </row>
    <row r="42" spans="1:16" s="12" customFormat="1" x14ac:dyDescent="0.25">
      <c r="A42" s="157" t="s">
        <v>203</v>
      </c>
      <c r="B42" s="158" t="s">
        <v>204</v>
      </c>
      <c r="C42" s="75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6"/>
      <c r="P42" s="25">
        <f t="shared" si="1"/>
        <v>36</v>
      </c>
    </row>
    <row r="43" spans="1:16" s="12" customFormat="1" x14ac:dyDescent="0.25">
      <c r="A43" s="157" t="s">
        <v>205</v>
      </c>
      <c r="B43" s="158" t="s">
        <v>206</v>
      </c>
      <c r="C43" s="22">
        <v>5</v>
      </c>
      <c r="D43" s="22">
        <v>5</v>
      </c>
      <c r="E43" s="75">
        <v>5</v>
      </c>
      <c r="F43" s="22">
        <v>5</v>
      </c>
      <c r="G43" s="22"/>
      <c r="H43" s="22">
        <v>5</v>
      </c>
      <c r="I43" s="22"/>
      <c r="J43" s="22">
        <v>6</v>
      </c>
      <c r="K43" s="22"/>
      <c r="L43" s="22"/>
      <c r="M43" s="22">
        <v>8</v>
      </c>
      <c r="N43" s="22">
        <v>13</v>
      </c>
      <c r="O43" s="76"/>
      <c r="P43" s="25">
        <f t="shared" si="1"/>
        <v>52</v>
      </c>
    </row>
    <row r="44" spans="1:16" s="12" customFormat="1" x14ac:dyDescent="0.25">
      <c r="A44" s="157" t="s">
        <v>207</v>
      </c>
      <c r="B44" s="158" t="s">
        <v>208</v>
      </c>
      <c r="C44" s="22">
        <v>4</v>
      </c>
      <c r="D44" s="22">
        <v>5</v>
      </c>
      <c r="E44" s="75">
        <v>4</v>
      </c>
      <c r="F44" s="22"/>
      <c r="G44" s="22">
        <v>5</v>
      </c>
      <c r="H44" s="22"/>
      <c r="I44" s="22">
        <v>5</v>
      </c>
      <c r="J44" s="22">
        <v>7</v>
      </c>
      <c r="K44" s="22">
        <v>5</v>
      </c>
      <c r="L44" s="22">
        <v>7</v>
      </c>
      <c r="M44" s="22"/>
      <c r="N44" s="22">
        <v>12</v>
      </c>
      <c r="O44" s="76"/>
      <c r="P44" s="25">
        <f t="shared" si="1"/>
        <v>54</v>
      </c>
    </row>
    <row r="45" spans="1:16" s="12" customFormat="1" x14ac:dyDescent="0.25">
      <c r="A45" s="157" t="s">
        <v>213</v>
      </c>
      <c r="B45" s="158" t="s">
        <v>214</v>
      </c>
      <c r="C45" s="22">
        <v>4</v>
      </c>
      <c r="D45" s="22">
        <v>5</v>
      </c>
      <c r="E45" s="75">
        <v>5</v>
      </c>
      <c r="F45" s="22"/>
      <c r="G45" s="22">
        <v>4</v>
      </c>
      <c r="H45" s="22"/>
      <c r="I45" s="22">
        <v>5</v>
      </c>
      <c r="J45" s="22"/>
      <c r="K45" s="22">
        <v>6</v>
      </c>
      <c r="L45" s="22"/>
      <c r="M45" s="22">
        <v>7</v>
      </c>
      <c r="N45" s="22">
        <v>11</v>
      </c>
      <c r="O45" s="76"/>
      <c r="P45" s="25">
        <f t="shared" si="1"/>
        <v>47</v>
      </c>
    </row>
    <row r="46" spans="1:16" s="12" customFormat="1" x14ac:dyDescent="0.25">
      <c r="A46" s="157" t="s">
        <v>217</v>
      </c>
      <c r="B46" s="158" t="s">
        <v>218</v>
      </c>
      <c r="C46" s="75">
        <v>4</v>
      </c>
      <c r="D46" s="22">
        <v>5</v>
      </c>
      <c r="E46" s="22">
        <v>4</v>
      </c>
      <c r="F46" s="22"/>
      <c r="G46" s="22">
        <v>4</v>
      </c>
      <c r="H46" s="22">
        <v>3</v>
      </c>
      <c r="I46" s="22"/>
      <c r="J46" s="22">
        <v>7</v>
      </c>
      <c r="K46" s="22">
        <v>8</v>
      </c>
      <c r="L46" s="22">
        <v>8</v>
      </c>
      <c r="M46" s="22"/>
      <c r="N46" s="22">
        <v>13</v>
      </c>
      <c r="O46" s="76"/>
      <c r="P46" s="25">
        <f t="shared" si="1"/>
        <v>56</v>
      </c>
    </row>
    <row r="47" spans="1:16" s="12" customFormat="1" x14ac:dyDescent="0.25">
      <c r="A47" s="157" t="s">
        <v>219</v>
      </c>
      <c r="B47" s="158" t="s">
        <v>220</v>
      </c>
      <c r="C47" s="75">
        <v>4</v>
      </c>
      <c r="D47" s="22"/>
      <c r="E47" s="22">
        <v>3</v>
      </c>
      <c r="F47" s="22">
        <v>4</v>
      </c>
      <c r="G47" s="22">
        <v>4</v>
      </c>
      <c r="H47" s="22"/>
      <c r="I47" s="22"/>
      <c r="J47" s="22">
        <v>8</v>
      </c>
      <c r="K47" s="22"/>
      <c r="L47" s="22">
        <v>8</v>
      </c>
      <c r="M47" s="22">
        <v>9</v>
      </c>
      <c r="N47" s="22">
        <v>12</v>
      </c>
      <c r="O47" s="76"/>
      <c r="P47" s="25">
        <f t="shared" si="1"/>
        <v>52</v>
      </c>
    </row>
    <row r="48" spans="1:16" s="12" customFormat="1" x14ac:dyDescent="0.25">
      <c r="A48" s="157" t="s">
        <v>221</v>
      </c>
      <c r="B48" s="158" t="s">
        <v>222</v>
      </c>
      <c r="C48" s="22">
        <v>4</v>
      </c>
      <c r="D48" s="22"/>
      <c r="E48" s="75">
        <v>5</v>
      </c>
      <c r="F48" s="22"/>
      <c r="G48" s="22">
        <v>3</v>
      </c>
      <c r="H48" s="22">
        <v>4</v>
      </c>
      <c r="I48" s="22">
        <v>4</v>
      </c>
      <c r="J48" s="22"/>
      <c r="K48" s="22">
        <v>9</v>
      </c>
      <c r="L48" s="22">
        <v>8</v>
      </c>
      <c r="M48" s="22">
        <v>8</v>
      </c>
      <c r="N48" s="22">
        <v>12</v>
      </c>
      <c r="O48" s="76"/>
      <c r="P48" s="25">
        <f t="shared" si="1"/>
        <v>57</v>
      </c>
    </row>
    <row r="49" spans="1:16" s="12" customFormat="1" x14ac:dyDescent="0.25">
      <c r="A49" s="157" t="s">
        <v>223</v>
      </c>
      <c r="B49" s="158" t="s">
        <v>224</v>
      </c>
      <c r="C49" s="22">
        <v>4</v>
      </c>
      <c r="D49" s="22"/>
      <c r="E49" s="75">
        <v>5</v>
      </c>
      <c r="F49" s="22">
        <v>5</v>
      </c>
      <c r="G49" s="22">
        <v>4</v>
      </c>
      <c r="H49" s="22"/>
      <c r="I49" s="22">
        <v>5</v>
      </c>
      <c r="J49" s="22"/>
      <c r="K49" s="22">
        <v>6</v>
      </c>
      <c r="L49" s="22"/>
      <c r="M49" s="22">
        <v>7</v>
      </c>
      <c r="N49" s="22">
        <v>11</v>
      </c>
      <c r="O49" s="76"/>
      <c r="P49" s="25">
        <f t="shared" si="1"/>
        <v>47</v>
      </c>
    </row>
    <row r="50" spans="1:16" s="12" customFormat="1" x14ac:dyDescent="0.25">
      <c r="A50" s="157" t="s">
        <v>237</v>
      </c>
      <c r="B50" s="158" t="s">
        <v>238</v>
      </c>
      <c r="C50" s="22">
        <v>4</v>
      </c>
      <c r="D50" s="22">
        <v>4</v>
      </c>
      <c r="E50" s="75">
        <v>5</v>
      </c>
      <c r="F50" s="22">
        <v>3</v>
      </c>
      <c r="G50" s="22"/>
      <c r="H50" s="22"/>
      <c r="I50" s="22">
        <v>5</v>
      </c>
      <c r="J50" s="22">
        <v>7</v>
      </c>
      <c r="K50" s="22">
        <v>8</v>
      </c>
      <c r="L50" s="22">
        <v>8</v>
      </c>
      <c r="M50" s="22"/>
      <c r="N50" s="22">
        <v>13</v>
      </c>
      <c r="O50" s="76"/>
      <c r="P50" s="25">
        <f t="shared" si="1"/>
        <v>57</v>
      </c>
    </row>
    <row r="51" spans="1:16" s="12" customFormat="1" x14ac:dyDescent="0.25">
      <c r="A51" s="157" t="s">
        <v>239</v>
      </c>
      <c r="B51" s="158" t="s">
        <v>240</v>
      </c>
      <c r="C51" s="22"/>
      <c r="D51" s="22">
        <v>4</v>
      </c>
      <c r="E51" s="75">
        <v>5</v>
      </c>
      <c r="F51" s="22">
        <v>5</v>
      </c>
      <c r="G51" s="22">
        <v>4</v>
      </c>
      <c r="H51" s="22"/>
      <c r="I51" s="22">
        <v>5</v>
      </c>
      <c r="J51" s="22"/>
      <c r="K51" s="22"/>
      <c r="L51" s="22">
        <v>9</v>
      </c>
      <c r="M51" s="22">
        <v>10</v>
      </c>
      <c r="N51" s="22">
        <v>13</v>
      </c>
      <c r="O51" s="76"/>
      <c r="P51" s="25">
        <f t="shared" si="1"/>
        <v>55</v>
      </c>
    </row>
    <row r="52" spans="1:16" s="12" customFormat="1" x14ac:dyDescent="0.25">
      <c r="A52" s="157" t="s">
        <v>251</v>
      </c>
      <c r="B52" s="158" t="s">
        <v>252</v>
      </c>
      <c r="C52" s="75">
        <v>5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/>
      <c r="K52" s="22"/>
      <c r="L52" s="22"/>
      <c r="M52" s="22"/>
      <c r="N52" s="22"/>
      <c r="O52" s="76"/>
      <c r="P52" s="25">
        <f t="shared" si="1"/>
        <v>21</v>
      </c>
    </row>
    <row r="53" spans="1:16" s="12" customFormat="1" x14ac:dyDescent="0.25">
      <c r="A53" s="157" t="s">
        <v>253</v>
      </c>
      <c r="B53" s="158" t="s">
        <v>254</v>
      </c>
      <c r="C53" s="22">
        <v>4</v>
      </c>
      <c r="D53" s="22">
        <v>3</v>
      </c>
      <c r="E53" s="22">
        <v>2</v>
      </c>
      <c r="F53" s="22">
        <v>1</v>
      </c>
      <c r="G53" s="22">
        <v>5</v>
      </c>
      <c r="H53" s="22">
        <v>3</v>
      </c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6"/>
      <c r="P53" s="25">
        <f t="shared" si="1"/>
        <v>55</v>
      </c>
    </row>
    <row r="54" spans="1:16" s="12" customFormat="1" x14ac:dyDescent="0.25">
      <c r="A54" s="157" t="s">
        <v>255</v>
      </c>
      <c r="B54" s="158" t="s">
        <v>256</v>
      </c>
      <c r="C54" s="75">
        <v>3</v>
      </c>
      <c r="D54" s="22"/>
      <c r="E54" s="22"/>
      <c r="F54" s="22"/>
      <c r="G54" s="22">
        <v>1</v>
      </c>
      <c r="H54" s="22"/>
      <c r="I54" s="22"/>
      <c r="J54" s="22"/>
      <c r="K54" s="22">
        <v>9</v>
      </c>
      <c r="L54" s="22">
        <v>8</v>
      </c>
      <c r="M54" s="22">
        <v>8</v>
      </c>
      <c r="N54" s="22">
        <v>12</v>
      </c>
      <c r="O54" s="76"/>
      <c r="P54" s="25">
        <f t="shared" si="1"/>
        <v>41</v>
      </c>
    </row>
    <row r="55" spans="1:16" s="12" customFormat="1" x14ac:dyDescent="0.25">
      <c r="A55" s="157" t="s">
        <v>259</v>
      </c>
      <c r="B55" s="158" t="s">
        <v>260</v>
      </c>
      <c r="C55" s="22">
        <v>5</v>
      </c>
      <c r="D55" s="22">
        <v>5</v>
      </c>
      <c r="E55" s="22"/>
      <c r="F55" s="22">
        <v>4</v>
      </c>
      <c r="G55" s="22">
        <v>4</v>
      </c>
      <c r="H55" s="22">
        <v>2</v>
      </c>
      <c r="I55" s="22"/>
      <c r="J55" s="22">
        <v>8</v>
      </c>
      <c r="K55" s="22">
        <v>8</v>
      </c>
      <c r="L55" s="22">
        <v>7</v>
      </c>
      <c r="M55" s="22"/>
      <c r="N55" s="22">
        <v>12</v>
      </c>
      <c r="O55" s="76"/>
      <c r="P55" s="25">
        <f t="shared" si="1"/>
        <v>55</v>
      </c>
    </row>
    <row r="56" spans="1:16" s="12" customFormat="1" x14ac:dyDescent="0.25">
      <c r="A56" s="157" t="s">
        <v>263</v>
      </c>
      <c r="B56" s="158" t="s">
        <v>264</v>
      </c>
      <c r="C56" s="75">
        <v>4</v>
      </c>
      <c r="D56" s="22">
        <v>5</v>
      </c>
      <c r="E56" s="22">
        <v>4</v>
      </c>
      <c r="F56" s="22"/>
      <c r="G56" s="22">
        <v>4</v>
      </c>
      <c r="H56" s="22">
        <v>5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6"/>
      <c r="P56" s="25">
        <f t="shared" si="1"/>
        <v>51</v>
      </c>
    </row>
    <row r="57" spans="1:16" s="12" customFormat="1" x14ac:dyDescent="0.25">
      <c r="A57" s="278" t="s">
        <v>265</v>
      </c>
      <c r="B57" s="279" t="s">
        <v>266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280"/>
      <c r="P57" s="281"/>
    </row>
    <row r="58" spans="1:16" s="12" customFormat="1" x14ac:dyDescent="0.25">
      <c r="A58" s="157" t="s">
        <v>267</v>
      </c>
      <c r="B58" s="158" t="s">
        <v>268</v>
      </c>
      <c r="C58" s="75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6"/>
      <c r="P58" s="25">
        <f t="shared" si="1"/>
        <v>36</v>
      </c>
    </row>
    <row r="59" spans="1:16" s="12" customFormat="1" x14ac:dyDescent="0.25">
      <c r="A59" s="157" t="s">
        <v>269</v>
      </c>
      <c r="B59" s="158" t="s">
        <v>270</v>
      </c>
      <c r="C59" s="22">
        <v>5</v>
      </c>
      <c r="D59" s="22">
        <v>5</v>
      </c>
      <c r="E59" s="22"/>
      <c r="F59" s="22">
        <v>4</v>
      </c>
      <c r="G59" s="22">
        <v>4</v>
      </c>
      <c r="H59" s="22">
        <v>5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6"/>
      <c r="P59" s="25">
        <f t="shared" si="1"/>
        <v>58</v>
      </c>
    </row>
    <row r="60" spans="1:16" s="12" customFormat="1" x14ac:dyDescent="0.25">
      <c r="A60" s="157" t="s">
        <v>277</v>
      </c>
      <c r="B60" s="158" t="s">
        <v>278</v>
      </c>
      <c r="C60" s="75">
        <v>5</v>
      </c>
      <c r="D60" s="22"/>
      <c r="E60" s="22">
        <v>3</v>
      </c>
      <c r="F60" s="22">
        <v>4</v>
      </c>
      <c r="G60" s="22">
        <v>4</v>
      </c>
      <c r="H60" s="22"/>
      <c r="I60" s="22"/>
      <c r="J60" s="22">
        <v>5</v>
      </c>
      <c r="K60" s="22"/>
      <c r="L60" s="22">
        <v>7</v>
      </c>
      <c r="M60" s="22"/>
      <c r="N60" s="22">
        <v>9</v>
      </c>
      <c r="O60" s="76"/>
      <c r="P60" s="25">
        <f t="shared" si="1"/>
        <v>37</v>
      </c>
    </row>
    <row r="61" spans="1:16" s="12" customFormat="1" x14ac:dyDescent="0.25">
      <c r="A61" s="157" t="s">
        <v>285</v>
      </c>
      <c r="B61" s="158" t="s">
        <v>286</v>
      </c>
      <c r="C61" s="22">
        <v>4</v>
      </c>
      <c r="D61" s="22"/>
      <c r="E61" s="75">
        <v>4</v>
      </c>
      <c r="F61" s="22">
        <v>4</v>
      </c>
      <c r="G61" s="22">
        <v>3</v>
      </c>
      <c r="H61" s="22"/>
      <c r="I61" s="22">
        <v>4</v>
      </c>
      <c r="J61" s="22">
        <v>6</v>
      </c>
      <c r="K61" s="22"/>
      <c r="L61" s="22"/>
      <c r="M61" s="22">
        <v>8</v>
      </c>
      <c r="N61" s="22">
        <v>13</v>
      </c>
      <c r="O61" s="76"/>
      <c r="P61" s="25">
        <f t="shared" si="1"/>
        <v>46</v>
      </c>
    </row>
    <row r="62" spans="1:16" s="12" customFormat="1" x14ac:dyDescent="0.25">
      <c r="A62" s="157" t="s">
        <v>287</v>
      </c>
      <c r="B62" s="158" t="s">
        <v>288</v>
      </c>
      <c r="C62" s="22"/>
      <c r="D62" s="22"/>
      <c r="E62" s="75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6"/>
      <c r="P62" s="25">
        <f t="shared" si="1"/>
        <v>42</v>
      </c>
    </row>
    <row r="63" spans="1:16" s="12" customFormat="1" x14ac:dyDescent="0.25">
      <c r="A63" s="157" t="s">
        <v>291</v>
      </c>
      <c r="B63" s="158" t="s">
        <v>292</v>
      </c>
      <c r="C63" s="75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6"/>
      <c r="P63" s="25">
        <f t="shared" si="1"/>
        <v>37</v>
      </c>
    </row>
    <row r="64" spans="1:16" s="12" customFormat="1" x14ac:dyDescent="0.25">
      <c r="A64" s="157" t="s">
        <v>299</v>
      </c>
      <c r="B64" s="158" t="s">
        <v>300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6"/>
      <c r="P64" s="25">
        <f t="shared" si="1"/>
        <v>53</v>
      </c>
    </row>
    <row r="65" spans="1:16" s="12" customFormat="1" x14ac:dyDescent="0.25">
      <c r="A65" s="157" t="s">
        <v>305</v>
      </c>
      <c r="B65" s="158" t="s">
        <v>306</v>
      </c>
      <c r="C65" s="75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6"/>
      <c r="P65" s="25">
        <f t="shared" si="1"/>
        <v>41</v>
      </c>
    </row>
    <row r="66" spans="1:16" s="12" customFormat="1" x14ac:dyDescent="0.25">
      <c r="A66" s="157" t="s">
        <v>311</v>
      </c>
      <c r="B66" s="158" t="s">
        <v>312</v>
      </c>
      <c r="C66" s="75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6"/>
      <c r="P66" s="25">
        <f t="shared" si="1"/>
        <v>49</v>
      </c>
    </row>
    <row r="67" spans="1:16" s="12" customFormat="1" x14ac:dyDescent="0.25">
      <c r="A67" s="157" t="s">
        <v>325</v>
      </c>
      <c r="B67" s="158" t="s">
        <v>326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6"/>
      <c r="P67" s="25">
        <f t="shared" si="1"/>
        <v>48</v>
      </c>
    </row>
    <row r="68" spans="1:16" s="12" customFormat="1" x14ac:dyDescent="0.25">
      <c r="A68" s="157" t="s">
        <v>337</v>
      </c>
      <c r="B68" s="158" t="s">
        <v>338</v>
      </c>
      <c r="C68" s="75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6"/>
      <c r="P68" s="25">
        <f t="shared" si="1"/>
        <v>36</v>
      </c>
    </row>
    <row r="69" spans="1:16" s="12" customFormat="1" x14ac:dyDescent="0.25">
      <c r="A69" s="157" t="s">
        <v>339</v>
      </c>
      <c r="B69" s="158" t="s">
        <v>340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6"/>
      <c r="P69" s="25">
        <f t="shared" si="1"/>
        <v>54</v>
      </c>
    </row>
    <row r="70" spans="1:16" s="12" customFormat="1" x14ac:dyDescent="0.25">
      <c r="A70" s="157" t="s">
        <v>343</v>
      </c>
      <c r="B70" s="158" t="s">
        <v>344</v>
      </c>
      <c r="C70" s="75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6"/>
      <c r="P70" s="25">
        <f t="shared" si="1"/>
        <v>41</v>
      </c>
    </row>
    <row r="71" spans="1:16" s="12" customFormat="1" x14ac:dyDescent="0.25">
      <c r="A71" s="157" t="s">
        <v>345</v>
      </c>
      <c r="B71" s="158" t="s">
        <v>346</v>
      </c>
      <c r="C71" s="75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6"/>
      <c r="P71" s="25">
        <f t="shared" si="1"/>
        <v>50</v>
      </c>
    </row>
    <row r="72" spans="1:16" s="12" customFormat="1" x14ac:dyDescent="0.25">
      <c r="A72" s="157" t="s">
        <v>349</v>
      </c>
      <c r="B72" s="158" t="s">
        <v>350</v>
      </c>
      <c r="C72" s="22">
        <v>2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6"/>
      <c r="P72" s="25">
        <f t="shared" si="1"/>
        <v>45</v>
      </c>
    </row>
    <row r="73" spans="1:16" s="12" customFormat="1" x14ac:dyDescent="0.25">
      <c r="A73" s="157" t="s">
        <v>351</v>
      </c>
      <c r="B73" s="158" t="s">
        <v>352</v>
      </c>
      <c r="C73" s="75">
        <v>4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6"/>
      <c r="P73" s="25">
        <f t="shared" si="1"/>
        <v>37</v>
      </c>
    </row>
    <row r="74" spans="1:16" s="12" customFormat="1" x14ac:dyDescent="0.25">
      <c r="A74" s="157" t="s">
        <v>355</v>
      </c>
      <c r="B74" s="158" t="s">
        <v>356</v>
      </c>
      <c r="C74" s="22">
        <v>5</v>
      </c>
      <c r="D74" s="22">
        <v>5</v>
      </c>
      <c r="E74" s="22"/>
      <c r="F74" s="22">
        <v>4</v>
      </c>
      <c r="G74" s="22">
        <v>4</v>
      </c>
      <c r="H74" s="22">
        <v>5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6"/>
      <c r="P74" s="25">
        <f t="shared" si="1"/>
        <v>58</v>
      </c>
    </row>
    <row r="75" spans="1:16" s="12" customFormat="1" x14ac:dyDescent="0.25">
      <c r="A75" s="157" t="s">
        <v>357</v>
      </c>
      <c r="B75" s="158" t="s">
        <v>358</v>
      </c>
      <c r="C75" s="75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>
        <v>5</v>
      </c>
      <c r="K75" s="22"/>
      <c r="L75" s="22">
        <v>7</v>
      </c>
      <c r="M75" s="22"/>
      <c r="N75" s="22">
        <v>9</v>
      </c>
      <c r="O75" s="76"/>
      <c r="P75" s="25">
        <f t="shared" si="1"/>
        <v>36</v>
      </c>
    </row>
    <row r="76" spans="1:16" s="12" customFormat="1" x14ac:dyDescent="0.25">
      <c r="A76" s="157" t="s">
        <v>361</v>
      </c>
      <c r="B76" s="158" t="s">
        <v>362</v>
      </c>
      <c r="C76" s="22">
        <v>5</v>
      </c>
      <c r="D76" s="22">
        <v>5</v>
      </c>
      <c r="E76" s="75">
        <v>5</v>
      </c>
      <c r="F76" s="22">
        <v>5</v>
      </c>
      <c r="G76" s="22"/>
      <c r="H76" s="22">
        <v>5</v>
      </c>
      <c r="I76" s="22"/>
      <c r="J76" s="22">
        <v>6</v>
      </c>
      <c r="K76" s="22"/>
      <c r="L76" s="22"/>
      <c r="M76" s="22">
        <v>8</v>
      </c>
      <c r="N76" s="22">
        <v>13</v>
      </c>
      <c r="O76" s="76"/>
      <c r="P76" s="25">
        <f t="shared" si="1"/>
        <v>52</v>
      </c>
    </row>
    <row r="77" spans="1:16" s="12" customFormat="1" x14ac:dyDescent="0.25">
      <c r="A77" s="157" t="s">
        <v>365</v>
      </c>
      <c r="B77" s="158" t="s">
        <v>366</v>
      </c>
      <c r="C77" s="22">
        <v>4</v>
      </c>
      <c r="D77" s="22">
        <v>5</v>
      </c>
      <c r="E77" s="75">
        <v>4</v>
      </c>
      <c r="F77" s="22"/>
      <c r="G77" s="22">
        <v>5</v>
      </c>
      <c r="H77" s="22"/>
      <c r="I77" s="22">
        <v>5</v>
      </c>
      <c r="J77" s="22">
        <v>7</v>
      </c>
      <c r="K77" s="22">
        <v>5</v>
      </c>
      <c r="L77" s="22">
        <v>7</v>
      </c>
      <c r="M77" s="22"/>
      <c r="N77" s="22">
        <v>12</v>
      </c>
      <c r="O77" s="76"/>
      <c r="P77" s="25">
        <f t="shared" si="1"/>
        <v>54</v>
      </c>
    </row>
    <row r="78" spans="1:16" s="12" customFormat="1" x14ac:dyDescent="0.25">
      <c r="A78" s="157" t="s">
        <v>377</v>
      </c>
      <c r="B78" s="158" t="s">
        <v>378</v>
      </c>
      <c r="C78" s="22">
        <v>4</v>
      </c>
      <c r="D78" s="22">
        <v>5</v>
      </c>
      <c r="E78" s="75">
        <v>5</v>
      </c>
      <c r="F78" s="22"/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6"/>
      <c r="P78" s="25">
        <f t="shared" si="1"/>
        <v>47</v>
      </c>
    </row>
    <row r="79" spans="1:16" s="12" customFormat="1" x14ac:dyDescent="0.25">
      <c r="A79" s="157" t="s">
        <v>383</v>
      </c>
      <c r="B79" s="158" t="s">
        <v>384</v>
      </c>
      <c r="C79" s="75">
        <v>4</v>
      </c>
      <c r="D79" s="22">
        <v>5</v>
      </c>
      <c r="E79" s="22">
        <v>4</v>
      </c>
      <c r="F79" s="22"/>
      <c r="G79" s="22">
        <v>4</v>
      </c>
      <c r="H79" s="22">
        <v>3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6"/>
      <c r="P79" s="25">
        <f t="shared" si="1"/>
        <v>56</v>
      </c>
    </row>
    <row r="80" spans="1:16" s="12" customFormat="1" x14ac:dyDescent="0.25">
      <c r="A80" s="157" t="s">
        <v>387</v>
      </c>
      <c r="B80" s="158" t="s">
        <v>388</v>
      </c>
      <c r="C80" s="22">
        <v>4</v>
      </c>
      <c r="D80" s="22">
        <v>5</v>
      </c>
      <c r="E80" s="75">
        <v>4</v>
      </c>
      <c r="F80" s="22"/>
      <c r="G80" s="22">
        <v>5</v>
      </c>
      <c r="H80" s="22"/>
      <c r="I80" s="22">
        <v>5</v>
      </c>
      <c r="J80" s="22">
        <v>7</v>
      </c>
      <c r="K80" s="22">
        <v>5</v>
      </c>
      <c r="L80" s="22">
        <v>7</v>
      </c>
      <c r="M80" s="22"/>
      <c r="N80" s="22">
        <v>12</v>
      </c>
      <c r="O80" s="76"/>
      <c r="P80" s="25">
        <f t="shared" ref="P80:P87" si="2">SUM(C80:N80)</f>
        <v>54</v>
      </c>
    </row>
    <row r="81" spans="1:16" s="12" customFormat="1" x14ac:dyDescent="0.25">
      <c r="A81" s="157" t="s">
        <v>389</v>
      </c>
      <c r="B81" s="158" t="s">
        <v>390</v>
      </c>
      <c r="C81" s="75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6</v>
      </c>
      <c r="K81" s="22"/>
      <c r="L81" s="22"/>
      <c r="M81" s="22">
        <v>8</v>
      </c>
      <c r="N81" s="22">
        <v>13</v>
      </c>
      <c r="O81" s="76"/>
      <c r="P81" s="25">
        <f t="shared" si="2"/>
        <v>47</v>
      </c>
    </row>
    <row r="82" spans="1:16" s="12" customFormat="1" x14ac:dyDescent="0.25">
      <c r="A82" s="157" t="s">
        <v>391</v>
      </c>
      <c r="B82" s="158" t="s">
        <v>392</v>
      </c>
      <c r="C82" s="22">
        <v>4</v>
      </c>
      <c r="D82" s="22">
        <v>3</v>
      </c>
      <c r="E82" s="22">
        <v>2</v>
      </c>
      <c r="F82" s="22">
        <v>1</v>
      </c>
      <c r="G82" s="22">
        <v>5</v>
      </c>
      <c r="H82" s="22">
        <v>5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6"/>
      <c r="P82" s="25">
        <f t="shared" si="2"/>
        <v>49</v>
      </c>
    </row>
    <row r="83" spans="1:16" s="12" customFormat="1" x14ac:dyDescent="0.25">
      <c r="A83" s="157" t="s">
        <v>393</v>
      </c>
      <c r="B83" s="158" t="s">
        <v>394</v>
      </c>
      <c r="C83" s="75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6"/>
      <c r="P83" s="25">
        <f t="shared" si="2"/>
        <v>36</v>
      </c>
    </row>
    <row r="84" spans="1:16" s="12" customFormat="1" x14ac:dyDescent="0.25">
      <c r="A84" s="157" t="s">
        <v>395</v>
      </c>
      <c r="B84" s="158" t="s">
        <v>396</v>
      </c>
      <c r="C84" s="22">
        <v>5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6"/>
      <c r="P84" s="25">
        <f t="shared" si="2"/>
        <v>55</v>
      </c>
    </row>
    <row r="85" spans="1:16" s="12" customFormat="1" x14ac:dyDescent="0.25">
      <c r="A85" s="157" t="s">
        <v>403</v>
      </c>
      <c r="B85" s="158" t="s">
        <v>404</v>
      </c>
      <c r="C85" s="75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6"/>
      <c r="P85" s="25">
        <f t="shared" si="2"/>
        <v>42</v>
      </c>
    </row>
    <row r="86" spans="1:16" s="12" customFormat="1" x14ac:dyDescent="0.25">
      <c r="A86" s="157" t="s">
        <v>413</v>
      </c>
      <c r="B86" s="158" t="s">
        <v>414</v>
      </c>
      <c r="C86" s="75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6"/>
      <c r="P86" s="25">
        <f t="shared" si="2"/>
        <v>49</v>
      </c>
    </row>
    <row r="87" spans="1:16" s="12" customFormat="1" x14ac:dyDescent="0.25">
      <c r="A87" s="157" t="s">
        <v>417</v>
      </c>
      <c r="B87" s="158" t="s">
        <v>418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6"/>
      <c r="P87" s="25">
        <f t="shared" si="2"/>
        <v>47</v>
      </c>
    </row>
    <row r="88" spans="1:16" s="12" customFormat="1" ht="15.75" x14ac:dyDescent="0.25">
      <c r="A88" s="190" t="s">
        <v>47</v>
      </c>
      <c r="B88" s="191"/>
      <c r="C88" s="83">
        <f t="shared" ref="C88:N88" si="3">COUNTA(C15:C87)</f>
        <v>68</v>
      </c>
      <c r="D88" s="48">
        <f t="shared" si="3"/>
        <v>43</v>
      </c>
      <c r="E88" s="48">
        <f t="shared" si="3"/>
        <v>50</v>
      </c>
      <c r="F88" s="48">
        <f t="shared" si="3"/>
        <v>40</v>
      </c>
      <c r="G88" s="48">
        <f t="shared" si="3"/>
        <v>68</v>
      </c>
      <c r="H88" s="48">
        <f t="shared" si="3"/>
        <v>36</v>
      </c>
      <c r="I88" s="48">
        <f t="shared" si="3"/>
        <v>17</v>
      </c>
      <c r="J88" s="48">
        <f t="shared" si="3"/>
        <v>46</v>
      </c>
      <c r="K88" s="48">
        <f t="shared" si="3"/>
        <v>49</v>
      </c>
      <c r="L88" s="48">
        <f t="shared" si="3"/>
        <v>61</v>
      </c>
      <c r="M88" s="48">
        <f t="shared" si="3"/>
        <v>34</v>
      </c>
      <c r="N88" s="48">
        <f t="shared" si="3"/>
        <v>70</v>
      </c>
      <c r="O88" s="26">
        <f>COUNT(O15:O87)</f>
        <v>0</v>
      </c>
      <c r="P88" s="56"/>
    </row>
    <row r="89" spans="1:16" s="12" customFormat="1" ht="15.75" x14ac:dyDescent="0.25">
      <c r="A89" s="182" t="s">
        <v>4</v>
      </c>
      <c r="B89" s="183"/>
      <c r="C89" s="168">
        <f t="shared" ref="C89:O89" si="4">COUNTIF(C15:C87,"&gt;"&amp;C14)</f>
        <v>55</v>
      </c>
      <c r="D89" s="170">
        <f t="shared" si="4"/>
        <v>34</v>
      </c>
      <c r="E89" s="170">
        <f t="shared" si="4"/>
        <v>29</v>
      </c>
      <c r="F89" s="170">
        <f t="shared" si="4"/>
        <v>29</v>
      </c>
      <c r="G89" s="170">
        <f t="shared" si="4"/>
        <v>53</v>
      </c>
      <c r="H89" s="170">
        <f t="shared" si="4"/>
        <v>14</v>
      </c>
      <c r="I89" s="170">
        <f t="shared" si="4"/>
        <v>17</v>
      </c>
      <c r="J89" s="170">
        <f t="shared" si="4"/>
        <v>30</v>
      </c>
      <c r="K89" s="170">
        <f t="shared" si="4"/>
        <v>19</v>
      </c>
      <c r="L89" s="170">
        <f t="shared" si="4"/>
        <v>45</v>
      </c>
      <c r="M89" s="170">
        <f t="shared" si="4"/>
        <v>27</v>
      </c>
      <c r="N89" s="170">
        <f t="shared" si="4"/>
        <v>66</v>
      </c>
      <c r="O89" s="26">
        <f t="shared" si="4"/>
        <v>0</v>
      </c>
      <c r="P89" s="56"/>
    </row>
    <row r="90" spans="1:16" s="12" customFormat="1" ht="15.75" x14ac:dyDescent="0.25">
      <c r="A90" s="182" t="s">
        <v>52</v>
      </c>
      <c r="B90" s="183"/>
      <c r="C90" s="168">
        <f t="shared" ref="C90:N90" si="5">ROUND(C89*100/C88,0)</f>
        <v>81</v>
      </c>
      <c r="D90" s="168">
        <f t="shared" si="5"/>
        <v>79</v>
      </c>
      <c r="E90" s="170">
        <f t="shared" si="5"/>
        <v>58</v>
      </c>
      <c r="F90" s="170">
        <f t="shared" si="5"/>
        <v>73</v>
      </c>
      <c r="G90" s="170">
        <f t="shared" si="5"/>
        <v>78</v>
      </c>
      <c r="H90" s="170">
        <f t="shared" si="5"/>
        <v>39</v>
      </c>
      <c r="I90" s="170">
        <f t="shared" si="5"/>
        <v>100</v>
      </c>
      <c r="J90" s="170">
        <f t="shared" si="5"/>
        <v>65</v>
      </c>
      <c r="K90" s="170">
        <f t="shared" si="5"/>
        <v>39</v>
      </c>
      <c r="L90" s="170">
        <f t="shared" si="5"/>
        <v>74</v>
      </c>
      <c r="M90" s="170">
        <f t="shared" si="5"/>
        <v>79</v>
      </c>
      <c r="N90" s="170">
        <f t="shared" si="5"/>
        <v>94</v>
      </c>
      <c r="O90" s="26" t="e">
        <f>ROUND(O89*100/O88,0)</f>
        <v>#DIV/0!</v>
      </c>
      <c r="P90" s="56"/>
    </row>
    <row r="91" spans="1:16" s="12" customFormat="1" x14ac:dyDescent="0.25">
      <c r="A91" s="186" t="s">
        <v>14</v>
      </c>
      <c r="B91" s="187"/>
      <c r="C91" s="168" t="str">
        <f>IF(C90&gt;=80,"3",IF(C90&gt;=70,"2",IF(C90&gt;=60,"1","-")))</f>
        <v>3</v>
      </c>
      <c r="D91" s="170" t="str">
        <f t="shared" ref="D91:O91" si="6">IF(D90&gt;=80,"3",IF(D90&gt;=70,"2",IF(D90&gt;=60,"1","-")))</f>
        <v>2</v>
      </c>
      <c r="E91" s="170" t="str">
        <f t="shared" si="6"/>
        <v>-</v>
      </c>
      <c r="F91" s="170" t="str">
        <f t="shared" si="6"/>
        <v>2</v>
      </c>
      <c r="G91" s="170" t="str">
        <f t="shared" si="6"/>
        <v>2</v>
      </c>
      <c r="H91" s="170" t="str">
        <f t="shared" si="6"/>
        <v>-</v>
      </c>
      <c r="I91" s="170" t="str">
        <f t="shared" si="6"/>
        <v>3</v>
      </c>
      <c r="J91" s="170" t="str">
        <f t="shared" si="6"/>
        <v>1</v>
      </c>
      <c r="K91" s="170" t="str">
        <f t="shared" si="6"/>
        <v>-</v>
      </c>
      <c r="L91" s="170" t="str">
        <f t="shared" si="6"/>
        <v>2</v>
      </c>
      <c r="M91" s="170" t="str">
        <f t="shared" si="6"/>
        <v>2</v>
      </c>
      <c r="N91" s="170" t="str">
        <f t="shared" si="6"/>
        <v>3</v>
      </c>
      <c r="O91" s="26" t="e">
        <f t="shared" si="6"/>
        <v>#DIV/0!</v>
      </c>
      <c r="P91" s="56"/>
    </row>
    <row r="92" spans="1:16" s="12" customFormat="1" x14ac:dyDescent="0.25">
      <c r="B92" s="8"/>
      <c r="C92" s="9"/>
      <c r="D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P92" s="9"/>
    </row>
    <row r="93" spans="1:16" s="12" customFormat="1" ht="18.75" x14ac:dyDescent="0.3">
      <c r="B93" s="8"/>
      <c r="C93" s="9"/>
      <c r="D93" s="9"/>
      <c r="E93" s="10"/>
      <c r="F93" s="56"/>
      <c r="G93" s="55"/>
      <c r="H93" s="57" t="s">
        <v>15</v>
      </c>
      <c r="I93" s="57"/>
      <c r="J93" s="13" t="s">
        <v>18</v>
      </c>
      <c r="K93" s="13"/>
      <c r="L93" s="14"/>
      <c r="M93" s="14"/>
      <c r="N93" s="15"/>
      <c r="P93" s="9"/>
    </row>
    <row r="94" spans="1:16" s="12" customFormat="1" ht="20.25" x14ac:dyDescent="0.3">
      <c r="B94" s="8"/>
      <c r="C94" s="16"/>
      <c r="D94" s="17"/>
      <c r="E94" s="11"/>
      <c r="F94" s="173" t="s">
        <v>16</v>
      </c>
      <c r="G94" s="55"/>
      <c r="H94" s="18" t="s">
        <v>35</v>
      </c>
      <c r="I94" s="18" t="s">
        <v>14</v>
      </c>
      <c r="J94" s="18" t="s">
        <v>35</v>
      </c>
      <c r="K94" s="18" t="s">
        <v>14</v>
      </c>
      <c r="L94" s="19"/>
      <c r="M94" s="19"/>
      <c r="N94" s="16"/>
      <c r="P94" s="9"/>
    </row>
    <row r="95" spans="1:16" s="12" customFormat="1" ht="20.25" x14ac:dyDescent="0.3">
      <c r="B95" s="8"/>
      <c r="C95" s="16"/>
      <c r="D95" s="16"/>
      <c r="E95" s="11"/>
      <c r="F95" s="173" t="s">
        <v>31</v>
      </c>
      <c r="G95" s="55"/>
      <c r="H95" s="21">
        <f>AVERAGE(M90)</f>
        <v>79</v>
      </c>
      <c r="I95" s="170" t="str">
        <f>IF(H95&gt;=80,"3",IF(H95&gt;=70,"2",IF(H95&gt;=60,"1",IF(H95&lt;59,"-"))))</f>
        <v>2</v>
      </c>
      <c r="J95" s="170" t="e">
        <f>(H95*0.3)+($O$90*0.7)</f>
        <v>#DIV/0!</v>
      </c>
      <c r="K95" s="170" t="e">
        <f>IF(J95&gt;=80,"3",IF(J95&gt;=70,"2",IF(J95&gt;=60,"1",IF(J95&lt;59,"-"))))</f>
        <v>#DIV/0!</v>
      </c>
      <c r="L95" s="20"/>
      <c r="M95" s="20"/>
      <c r="N95" s="16"/>
      <c r="P95" s="9"/>
    </row>
    <row r="96" spans="1:16" s="12" customFormat="1" ht="20.25" x14ac:dyDescent="0.3">
      <c r="B96" s="8"/>
      <c r="C96" s="9"/>
      <c r="D96" s="9"/>
      <c r="E96" s="10"/>
      <c r="F96" s="173" t="s">
        <v>32</v>
      </c>
      <c r="G96" s="55"/>
      <c r="H96" s="21">
        <f>AVERAGE(D90,J90,K90)</f>
        <v>61</v>
      </c>
      <c r="I96" s="170" t="str">
        <f t="shared" ref="I96:I99" si="7">IF(H96&gt;=80,"3",IF(H96&gt;=70,"2",IF(H96&gt;=60,"1",IF(H96&lt;59,"-"))))</f>
        <v>1</v>
      </c>
      <c r="J96" s="170" t="e">
        <f t="shared" ref="J96:J99" si="8">(H96*0.3)+($O$90*0.7)</f>
        <v>#DIV/0!</v>
      </c>
      <c r="K96" s="170" t="e">
        <f>IF(J96&gt;=80,"3",IF(J96&gt;=70,"2",IF(J96&gt;=60,"1",IF(J96&lt;59,"-"))))</f>
        <v>#DIV/0!</v>
      </c>
      <c r="L96" s="20"/>
      <c r="M96" s="20"/>
      <c r="N96" s="16"/>
      <c r="P96" s="9"/>
    </row>
    <row r="97" spans="1:16" s="12" customFormat="1" ht="20.25" x14ac:dyDescent="0.3">
      <c r="B97" s="8"/>
      <c r="C97" s="9"/>
      <c r="D97" s="9"/>
      <c r="E97" s="10"/>
      <c r="F97" s="173" t="s">
        <v>33</v>
      </c>
      <c r="G97" s="55"/>
      <c r="H97" s="21">
        <f>AVERAGE(F90,I90)</f>
        <v>86.5</v>
      </c>
      <c r="I97" s="170" t="str">
        <f t="shared" si="7"/>
        <v>3</v>
      </c>
      <c r="J97" s="170" t="e">
        <f t="shared" si="8"/>
        <v>#DIV/0!</v>
      </c>
      <c r="K97" s="170" t="e">
        <f>IF(J97&gt;=80,"3",IF(J97&gt;=70,"2",IF(J97&gt;=60,"1",IF(J97&lt;59,"-"))))</f>
        <v>#DIV/0!</v>
      </c>
      <c r="L97" s="20"/>
      <c r="M97" s="20"/>
      <c r="N97" s="16"/>
      <c r="P97" s="9"/>
    </row>
    <row r="98" spans="1:16" s="12" customFormat="1" ht="20.25" x14ac:dyDescent="0.3">
      <c r="B98" s="8"/>
      <c r="C98" s="9"/>
      <c r="D98" s="9"/>
      <c r="E98" s="10"/>
      <c r="F98" s="173" t="s">
        <v>34</v>
      </c>
      <c r="G98" s="55"/>
      <c r="H98" s="21">
        <f>AVERAGE(H90)</f>
        <v>39</v>
      </c>
      <c r="I98" s="170" t="str">
        <f t="shared" si="7"/>
        <v>-</v>
      </c>
      <c r="J98" s="170" t="e">
        <f t="shared" si="8"/>
        <v>#DIV/0!</v>
      </c>
      <c r="K98" s="170" t="e">
        <f>IF(J98&gt;=80,"3",IF(J98&gt;=70,"2",IF(J98&gt;=60,"1",IF(J98&lt;59,"-"))))</f>
        <v>#DIV/0!</v>
      </c>
      <c r="L98" s="20"/>
      <c r="M98" s="20"/>
      <c r="N98" s="16"/>
      <c r="P98" s="9"/>
    </row>
    <row r="99" spans="1:16" s="12" customFormat="1" ht="20.25" x14ac:dyDescent="0.3">
      <c r="B99" s="8"/>
      <c r="C99" s="9"/>
      <c r="D99" s="9"/>
      <c r="E99" s="10"/>
      <c r="F99" s="173" t="s">
        <v>59</v>
      </c>
      <c r="G99" s="55"/>
      <c r="H99" s="21">
        <f>AVERAGE(C90,E90,G90,L90,N90)</f>
        <v>77</v>
      </c>
      <c r="I99" s="170" t="str">
        <f t="shared" si="7"/>
        <v>2</v>
      </c>
      <c r="J99" s="170" t="e">
        <f t="shared" si="8"/>
        <v>#DIV/0!</v>
      </c>
      <c r="K99" s="170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9"/>
    </row>
    <row r="101" spans="1:16" x14ac:dyDescent="0.25">
      <c r="A101" s="38"/>
    </row>
    <row r="102" spans="1:16" x14ac:dyDescent="0.25">
      <c r="A102" s="38"/>
    </row>
    <row r="103" spans="1:16" x14ac:dyDescent="0.25">
      <c r="A103" s="38"/>
    </row>
    <row r="104" spans="1:16" x14ac:dyDescent="0.25">
      <c r="A104" s="38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</sheetData>
  <mergeCells count="21">
    <mergeCell ref="A88:B88"/>
    <mergeCell ref="A89:B89"/>
    <mergeCell ref="A90:B90"/>
    <mergeCell ref="A91:B91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M6:P6"/>
    <mergeCell ref="C9:N9"/>
    <mergeCell ref="C10:I10"/>
    <mergeCell ref="J10:M10"/>
    <mergeCell ref="A12:B12"/>
    <mergeCell ref="A13:B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42578125" style="3" customWidth="1"/>
    <col min="8" max="16384" width="9.140625" style="3"/>
  </cols>
  <sheetData>
    <row r="1" spans="1:13" ht="28.5" customHeight="1" x14ac:dyDescent="0.3">
      <c r="A1" s="36" t="str">
        <f>'4.1'!D8</f>
        <v>Sub:  INTERNATIONAL BUSINESS         Sub Code: 4.1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60"/>
      <c r="D3" s="60" t="s">
        <v>15</v>
      </c>
      <c r="E3" s="60"/>
      <c r="F3" s="60" t="s">
        <v>18</v>
      </c>
      <c r="G3" s="60"/>
    </row>
    <row r="4" spans="1:13" x14ac:dyDescent="0.25">
      <c r="C4" s="61" t="s">
        <v>16</v>
      </c>
      <c r="D4" s="60" t="s">
        <v>17</v>
      </c>
      <c r="E4" s="60" t="s">
        <v>14</v>
      </c>
      <c r="F4" s="60" t="s">
        <v>17</v>
      </c>
      <c r="G4" s="60" t="s">
        <v>14</v>
      </c>
    </row>
    <row r="5" spans="1:13" x14ac:dyDescent="0.25">
      <c r="C5" s="61" t="s">
        <v>0</v>
      </c>
      <c r="D5" s="28">
        <f>'4.1'!H199</f>
        <v>74</v>
      </c>
      <c r="E5" s="28" t="str">
        <f>'4.1'!I199</f>
        <v>2</v>
      </c>
      <c r="F5" s="28" t="e">
        <f>'4.1'!J199</f>
        <v>#DIV/0!</v>
      </c>
      <c r="G5" s="28" t="e">
        <f>'4.1'!K199</f>
        <v>#DIV/0!</v>
      </c>
    </row>
    <row r="6" spans="1:13" x14ac:dyDescent="0.25">
      <c r="C6" s="61" t="s">
        <v>1</v>
      </c>
      <c r="D6" s="28">
        <f>'4.1'!H200</f>
        <v>67.666666666666671</v>
      </c>
      <c r="E6" s="28" t="str">
        <f>'4.1'!I200</f>
        <v>1</v>
      </c>
      <c r="F6" s="28" t="e">
        <f>'4.1'!J200</f>
        <v>#DIV/0!</v>
      </c>
      <c r="G6" s="28" t="e">
        <f>'4.1'!K200</f>
        <v>#DIV/0!</v>
      </c>
    </row>
    <row r="7" spans="1:13" x14ac:dyDescent="0.25">
      <c r="C7" s="61" t="s">
        <v>2</v>
      </c>
      <c r="D7" s="28">
        <f>'4.1'!H201</f>
        <v>69</v>
      </c>
      <c r="E7" s="28" t="str">
        <f>'4.1'!I201</f>
        <v>1</v>
      </c>
      <c r="F7" s="28" t="e">
        <f>'4.1'!J201</f>
        <v>#DIV/0!</v>
      </c>
      <c r="G7" s="28" t="e">
        <f>'4.1'!K201</f>
        <v>#DIV/0!</v>
      </c>
    </row>
    <row r="8" spans="1:13" x14ac:dyDescent="0.25">
      <c r="C8" s="61" t="s">
        <v>3</v>
      </c>
      <c r="D8" s="28">
        <f>'4.1'!H202</f>
        <v>76.666666666666671</v>
      </c>
      <c r="E8" s="28" t="str">
        <f>'4.1'!I202</f>
        <v>2</v>
      </c>
      <c r="F8" s="28" t="e">
        <f>'4.1'!J202</f>
        <v>#DIV/0!</v>
      </c>
      <c r="G8" s="28" t="e">
        <f>'4.1'!K202</f>
        <v>#DIV/0!</v>
      </c>
    </row>
    <row r="9" spans="1:13" x14ac:dyDescent="0.25">
      <c r="C9" s="61" t="s">
        <v>58</v>
      </c>
      <c r="D9" s="28">
        <f>'4.1'!H203</f>
        <v>65.5</v>
      </c>
      <c r="E9" s="28" t="str">
        <f>'4.1'!I203</f>
        <v>1</v>
      </c>
      <c r="F9" s="28" t="e">
        <f>'4.1'!J203</f>
        <v>#DIV/0!</v>
      </c>
      <c r="G9" s="28" t="e">
        <f>'4.1'!K203</f>
        <v>#DIV/0!</v>
      </c>
    </row>
    <row r="13" spans="1:13" ht="15.75" thickBot="1" x14ac:dyDescent="0.3">
      <c r="B13" s="62"/>
      <c r="C13" s="63" t="s">
        <v>6</v>
      </c>
      <c r="D13" s="63" t="s">
        <v>7</v>
      </c>
      <c r="E13" s="63" t="s">
        <v>5</v>
      </c>
      <c r="F13" s="63" t="s">
        <v>12</v>
      </c>
      <c r="G13" s="63" t="s">
        <v>13</v>
      </c>
      <c r="H13" s="63" t="s">
        <v>48</v>
      </c>
      <c r="I13" s="63" t="s">
        <v>49</v>
      </c>
      <c r="J13" s="63" t="s">
        <v>50</v>
      </c>
      <c r="K13" s="63" t="s">
        <v>51</v>
      </c>
      <c r="L13" s="127" t="s">
        <v>65</v>
      </c>
      <c r="M13" s="127" t="s">
        <v>66</v>
      </c>
    </row>
    <row r="14" spans="1:13" ht="16.5" thickBot="1" x14ac:dyDescent="0.3">
      <c r="B14" s="63" t="s">
        <v>8</v>
      </c>
      <c r="C14" s="77">
        <v>2</v>
      </c>
      <c r="D14" s="78">
        <v>1</v>
      </c>
      <c r="E14" s="78"/>
      <c r="F14" s="78">
        <v>3</v>
      </c>
      <c r="G14" s="78">
        <v>1</v>
      </c>
      <c r="H14" s="78">
        <v>3</v>
      </c>
      <c r="I14" s="78">
        <v>3</v>
      </c>
      <c r="J14" s="78">
        <v>1</v>
      </c>
      <c r="K14" s="78">
        <v>2</v>
      </c>
      <c r="L14" s="78">
        <v>2</v>
      </c>
      <c r="M14" s="78"/>
    </row>
    <row r="15" spans="1:13" ht="16.5" thickBot="1" x14ac:dyDescent="0.3">
      <c r="B15" s="63" t="s">
        <v>9</v>
      </c>
      <c r="C15" s="79">
        <v>3</v>
      </c>
      <c r="D15" s="80">
        <v>2</v>
      </c>
      <c r="E15" s="80">
        <v>2</v>
      </c>
      <c r="F15" s="80">
        <v>2</v>
      </c>
      <c r="G15" s="80">
        <v>3</v>
      </c>
      <c r="H15" s="80">
        <v>2</v>
      </c>
      <c r="I15" s="80">
        <v>1</v>
      </c>
      <c r="J15" s="80">
        <v>3</v>
      </c>
      <c r="K15" s="80">
        <v>3</v>
      </c>
      <c r="L15" s="78">
        <v>1</v>
      </c>
      <c r="M15" s="78">
        <v>2</v>
      </c>
    </row>
    <row r="16" spans="1:13" ht="16.5" thickBot="1" x14ac:dyDescent="0.3">
      <c r="B16" s="63" t="s">
        <v>10</v>
      </c>
      <c r="C16" s="79">
        <v>2</v>
      </c>
      <c r="D16" s="80">
        <v>3</v>
      </c>
      <c r="E16" s="80">
        <v>3</v>
      </c>
      <c r="F16" s="80">
        <v>1</v>
      </c>
      <c r="G16" s="80">
        <v>3</v>
      </c>
      <c r="H16" s="80">
        <v>1</v>
      </c>
      <c r="I16" s="80"/>
      <c r="J16" s="80">
        <v>1</v>
      </c>
      <c r="K16" s="80">
        <v>3</v>
      </c>
      <c r="L16" s="78">
        <v>2</v>
      </c>
      <c r="M16" s="78">
        <v>1</v>
      </c>
    </row>
    <row r="17" spans="1:13" ht="16.5" thickBot="1" x14ac:dyDescent="0.3">
      <c r="B17" s="63" t="s">
        <v>11</v>
      </c>
      <c r="C17" s="79"/>
      <c r="D17" s="80">
        <v>3</v>
      </c>
      <c r="E17" s="80"/>
      <c r="F17" s="80">
        <v>2</v>
      </c>
      <c r="G17" s="80">
        <v>1</v>
      </c>
      <c r="H17" s="80">
        <v>3</v>
      </c>
      <c r="I17" s="80">
        <v>1</v>
      </c>
      <c r="J17" s="80">
        <v>3</v>
      </c>
      <c r="K17" s="80"/>
      <c r="L17" s="78">
        <v>2</v>
      </c>
      <c r="M17" s="78">
        <v>2</v>
      </c>
    </row>
    <row r="18" spans="1:13" ht="16.5" thickBot="1" x14ac:dyDescent="0.3">
      <c r="B18" s="63" t="s">
        <v>57</v>
      </c>
      <c r="C18" s="79">
        <v>2</v>
      </c>
      <c r="D18" s="80">
        <v>1</v>
      </c>
      <c r="E18" s="80">
        <v>3</v>
      </c>
      <c r="F18" s="80">
        <v>1</v>
      </c>
      <c r="G18" s="80">
        <v>1</v>
      </c>
      <c r="H18" s="80"/>
      <c r="I18" s="80">
        <v>1</v>
      </c>
      <c r="J18" s="80"/>
      <c r="K18" s="80">
        <v>3</v>
      </c>
      <c r="L18" s="78">
        <v>3</v>
      </c>
      <c r="M18" s="78"/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197" t="s">
        <v>29</v>
      </c>
      <c r="B22" s="197"/>
      <c r="C22" s="194" t="s">
        <v>6</v>
      </c>
      <c r="D22" s="194" t="s">
        <v>7</v>
      </c>
      <c r="E22" s="194" t="s">
        <v>5</v>
      </c>
      <c r="F22" s="194" t="s">
        <v>12</v>
      </c>
      <c r="G22" s="194" t="s">
        <v>13</v>
      </c>
      <c r="H22" s="194" t="s">
        <v>48</v>
      </c>
      <c r="I22" s="194" t="s">
        <v>49</v>
      </c>
      <c r="J22" s="194" t="s">
        <v>50</v>
      </c>
      <c r="K22" s="194" t="s">
        <v>51</v>
      </c>
      <c r="L22" s="194" t="s">
        <v>65</v>
      </c>
      <c r="M22" s="194" t="s">
        <v>66</v>
      </c>
    </row>
    <row r="23" spans="1:13" x14ac:dyDescent="0.25">
      <c r="A23" s="196" t="s">
        <v>28</v>
      </c>
      <c r="B23" s="196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13" x14ac:dyDescent="0.25">
      <c r="A24" s="63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63" t="s">
        <v>9</v>
      </c>
      <c r="B25" s="23" t="e">
        <f>F6</f>
        <v>#DIV/0!</v>
      </c>
      <c r="C25" s="134" t="e">
        <f>C15*$B$25/3</f>
        <v>#DIV/0!</v>
      </c>
      <c r="D25" s="134" t="e">
        <f t="shared" ref="D25:M25" si="1">D15*$B$25/3</f>
        <v>#DIV/0!</v>
      </c>
      <c r="E25" s="134" t="e">
        <f t="shared" si="1"/>
        <v>#DIV/0!</v>
      </c>
      <c r="F25" s="134" t="e">
        <f t="shared" si="1"/>
        <v>#DIV/0!</v>
      </c>
      <c r="G25" s="134" t="e">
        <f t="shared" si="1"/>
        <v>#DIV/0!</v>
      </c>
      <c r="H25" s="134" t="e">
        <f t="shared" si="1"/>
        <v>#DIV/0!</v>
      </c>
      <c r="I25" s="134" t="e">
        <f t="shared" si="1"/>
        <v>#DIV/0!</v>
      </c>
      <c r="J25" s="134" t="e">
        <f t="shared" si="1"/>
        <v>#DIV/0!</v>
      </c>
      <c r="K25" s="134" t="e">
        <f t="shared" si="1"/>
        <v>#DIV/0!</v>
      </c>
      <c r="L25" s="134" t="e">
        <f t="shared" si="1"/>
        <v>#DIV/0!</v>
      </c>
      <c r="M25" s="134" t="e">
        <f t="shared" si="1"/>
        <v>#DIV/0!</v>
      </c>
    </row>
    <row r="26" spans="1:13" x14ac:dyDescent="0.25">
      <c r="A26" s="63" t="s">
        <v>10</v>
      </c>
      <c r="B26" s="23" t="e">
        <f>F7</f>
        <v>#DIV/0!</v>
      </c>
      <c r="C26" s="134" t="e">
        <f>C16*$B$26/3</f>
        <v>#DIV/0!</v>
      </c>
      <c r="D26" s="134" t="e">
        <f t="shared" ref="D26:M26" si="2">D16*$B$26/3</f>
        <v>#DIV/0!</v>
      </c>
      <c r="E26" s="134" t="e">
        <f t="shared" si="2"/>
        <v>#DIV/0!</v>
      </c>
      <c r="F26" s="134" t="e">
        <f t="shared" si="2"/>
        <v>#DIV/0!</v>
      </c>
      <c r="G26" s="134" t="e">
        <f t="shared" si="2"/>
        <v>#DIV/0!</v>
      </c>
      <c r="H26" s="134" t="e">
        <f t="shared" si="2"/>
        <v>#DIV/0!</v>
      </c>
      <c r="I26" s="134" t="e">
        <f t="shared" si="2"/>
        <v>#DIV/0!</v>
      </c>
      <c r="J26" s="134" t="e">
        <f t="shared" si="2"/>
        <v>#DIV/0!</v>
      </c>
      <c r="K26" s="134" t="e">
        <f t="shared" si="2"/>
        <v>#DIV/0!</v>
      </c>
      <c r="L26" s="134" t="e">
        <f t="shared" si="2"/>
        <v>#DIV/0!</v>
      </c>
      <c r="M26" s="134" t="e">
        <f t="shared" si="2"/>
        <v>#DIV/0!</v>
      </c>
    </row>
    <row r="27" spans="1:13" x14ac:dyDescent="0.25">
      <c r="A27" s="63" t="s">
        <v>11</v>
      </c>
      <c r="B27" s="23" t="e">
        <f>F8</f>
        <v>#DIV/0!</v>
      </c>
      <c r="C27" s="134" t="e">
        <f>C17*$B$27/3</f>
        <v>#DIV/0!</v>
      </c>
      <c r="D27" s="134" t="e">
        <f t="shared" ref="D27:M27" si="3">D17*$B$27/3</f>
        <v>#DIV/0!</v>
      </c>
      <c r="E27" s="134" t="e">
        <f t="shared" si="3"/>
        <v>#DIV/0!</v>
      </c>
      <c r="F27" s="134" t="e">
        <f t="shared" si="3"/>
        <v>#DIV/0!</v>
      </c>
      <c r="G27" s="134" t="e">
        <f t="shared" si="3"/>
        <v>#DIV/0!</v>
      </c>
      <c r="H27" s="134" t="e">
        <f t="shared" si="3"/>
        <v>#DIV/0!</v>
      </c>
      <c r="I27" s="134" t="e">
        <f t="shared" si="3"/>
        <v>#DIV/0!</v>
      </c>
      <c r="J27" s="134" t="e">
        <f t="shared" si="3"/>
        <v>#DIV/0!</v>
      </c>
      <c r="K27" s="134" t="e">
        <f t="shared" si="3"/>
        <v>#DIV/0!</v>
      </c>
      <c r="L27" s="134" t="e">
        <f t="shared" si="3"/>
        <v>#DIV/0!</v>
      </c>
      <c r="M27" s="134" t="e">
        <f t="shared" si="3"/>
        <v>#DIV/0!</v>
      </c>
    </row>
    <row r="28" spans="1:13" x14ac:dyDescent="0.25">
      <c r="A28" s="127" t="s">
        <v>57</v>
      </c>
      <c r="B28" s="23" t="e">
        <f>F9</f>
        <v>#DIV/0!</v>
      </c>
      <c r="C28" s="134" t="e">
        <f>C18*$B$28/3</f>
        <v>#DIV/0!</v>
      </c>
      <c r="D28" s="134" t="e">
        <f t="shared" ref="D28:M28" si="4">D18*$B$28/3</f>
        <v>#DIV/0!</v>
      </c>
      <c r="E28" s="134" t="e">
        <f t="shared" si="4"/>
        <v>#DIV/0!</v>
      </c>
      <c r="F28" s="134" t="e">
        <f t="shared" si="4"/>
        <v>#DIV/0!</v>
      </c>
      <c r="G28" s="134" t="e">
        <f t="shared" si="4"/>
        <v>#DIV/0!</v>
      </c>
      <c r="H28" s="134" t="e">
        <f t="shared" si="4"/>
        <v>#DIV/0!</v>
      </c>
      <c r="I28" s="134" t="e">
        <f t="shared" si="4"/>
        <v>#DIV/0!</v>
      </c>
      <c r="J28" s="134" t="e">
        <f t="shared" si="4"/>
        <v>#DIV/0!</v>
      </c>
      <c r="K28" s="134" t="e">
        <f t="shared" si="4"/>
        <v>#DIV/0!</v>
      </c>
      <c r="L28" s="134" t="e">
        <f t="shared" si="4"/>
        <v>#DIV/0!</v>
      </c>
      <c r="M28" s="134" t="e">
        <f t="shared" si="4"/>
        <v>#DIV/0!</v>
      </c>
    </row>
    <row r="29" spans="1:13" x14ac:dyDescent="0.25">
      <c r="A29" s="63" t="s">
        <v>30</v>
      </c>
      <c r="B29" s="24"/>
      <c r="C29" s="133" t="e">
        <f>AVERAGE(C24:C28)</f>
        <v>#DIV/0!</v>
      </c>
      <c r="D29" s="133" t="e">
        <f>AVERAGE(D24:D28)</f>
        <v>#DIV/0!</v>
      </c>
      <c r="E29" s="133" t="e">
        <f>AVERAGE(E24:E28)</f>
        <v>#DIV/0!</v>
      </c>
      <c r="F29" s="133" t="e">
        <f>AVERAGE(F24:F28)</f>
        <v>#DIV/0!</v>
      </c>
      <c r="G29" s="133" t="e">
        <f>AVERAGE(G24:G28)</f>
        <v>#DIV/0!</v>
      </c>
      <c r="H29" s="133" t="e">
        <f t="shared" ref="H29:M29" si="5">AVERAGE(H24:H28)</f>
        <v>#DIV/0!</v>
      </c>
      <c r="I29" s="133" t="e">
        <f t="shared" si="5"/>
        <v>#DIV/0!</v>
      </c>
      <c r="J29" s="133" t="e">
        <f t="shared" si="5"/>
        <v>#DIV/0!</v>
      </c>
      <c r="K29" s="133" t="e">
        <f t="shared" si="5"/>
        <v>#DIV/0!</v>
      </c>
      <c r="L29" s="133" t="e">
        <f t="shared" si="5"/>
        <v>#DIV/0!</v>
      </c>
      <c r="M29" s="133" t="e">
        <f t="shared" si="5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21.85546875" style="3" customWidth="1"/>
    <col min="8" max="16384" width="9.140625" style="3"/>
  </cols>
  <sheetData>
    <row r="1" spans="1:13" ht="28.5" customHeight="1" x14ac:dyDescent="0.3">
      <c r="A1" s="222" t="str">
        <f>'4.7.1'!D8</f>
        <v>Sub:  BIG DATA ANALYTICS               Sub Code: 4.7.1</v>
      </c>
      <c r="B1" s="222"/>
      <c r="C1" s="222"/>
      <c r="D1" s="222"/>
      <c r="E1" s="222"/>
      <c r="F1" s="222"/>
      <c r="G1" s="222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'4.7.1'!H63</f>
        <v>0</v>
      </c>
      <c r="E5" s="28">
        <f>'4.7.1'!I63</f>
        <v>0</v>
      </c>
      <c r="F5" s="28">
        <f>'4.7.1'!J63</f>
        <v>0</v>
      </c>
      <c r="G5" s="28">
        <f>'4.7.1'!K63</f>
        <v>6</v>
      </c>
    </row>
    <row r="6" spans="1:13" x14ac:dyDescent="0.25">
      <c r="C6" s="85" t="s">
        <v>1</v>
      </c>
      <c r="D6" s="28">
        <f>'4.7.1'!H64</f>
        <v>2</v>
      </c>
      <c r="E6" s="28">
        <f>'4.7.1'!I64</f>
        <v>0</v>
      </c>
      <c r="F6" s="28">
        <f>'4.7.1'!J64</f>
        <v>8</v>
      </c>
      <c r="G6" s="28">
        <f>'4.7.1'!K64</f>
        <v>8</v>
      </c>
    </row>
    <row r="7" spans="1:13" x14ac:dyDescent="0.25">
      <c r="C7" s="85" t="s">
        <v>2</v>
      </c>
      <c r="D7" s="28">
        <f>'4.7.1'!H65</f>
        <v>0</v>
      </c>
      <c r="E7" s="28">
        <f>'4.7.1'!I65</f>
        <v>0</v>
      </c>
      <c r="F7" s="28">
        <f>'4.7.1'!J65</f>
        <v>0</v>
      </c>
      <c r="G7" s="28">
        <f>'4.7.1'!K65</f>
        <v>6</v>
      </c>
    </row>
    <row r="8" spans="1:13" x14ac:dyDescent="0.25">
      <c r="C8" s="85" t="s">
        <v>3</v>
      </c>
      <c r="D8" s="28">
        <f>'4.7.1'!H66</f>
        <v>3</v>
      </c>
      <c r="E8" s="28">
        <f>'4.7.1'!I66</f>
        <v>0</v>
      </c>
      <c r="F8" s="28">
        <f>'4.7.1'!J66</f>
        <v>7</v>
      </c>
      <c r="G8" s="28">
        <f>'4.7.1'!K66</f>
        <v>0</v>
      </c>
    </row>
    <row r="9" spans="1:13" x14ac:dyDescent="0.25">
      <c r="C9" s="85" t="s">
        <v>58</v>
      </c>
      <c r="D9" s="28">
        <f>'4.7.1'!H67</f>
        <v>3</v>
      </c>
      <c r="E9" s="28">
        <f>'4.7.1'!I67</f>
        <v>0</v>
      </c>
      <c r="F9" s="28">
        <f>'4.7.1'!J67</f>
        <v>5</v>
      </c>
      <c r="G9" s="28">
        <f>'4.7.1'!K67</f>
        <v>6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42">
        <v>2</v>
      </c>
      <c r="D14" s="43">
        <v>1</v>
      </c>
      <c r="E14" s="43">
        <v>1</v>
      </c>
      <c r="F14" s="43">
        <v>1</v>
      </c>
      <c r="G14" s="43">
        <v>3</v>
      </c>
      <c r="H14" s="43">
        <v>1</v>
      </c>
      <c r="I14" s="43">
        <v>2</v>
      </c>
      <c r="J14" s="43">
        <v>3</v>
      </c>
      <c r="K14" s="43">
        <v>1</v>
      </c>
      <c r="L14" s="43">
        <v>1</v>
      </c>
      <c r="M14" s="43">
        <v>2</v>
      </c>
    </row>
    <row r="15" spans="1:13" ht="16.5" thickBot="1" x14ac:dyDescent="0.3">
      <c r="B15" s="74" t="s">
        <v>9</v>
      </c>
      <c r="C15" s="44">
        <v>3</v>
      </c>
      <c r="D15" s="45">
        <v>2</v>
      </c>
      <c r="E15" s="45">
        <v>2</v>
      </c>
      <c r="F15" s="45">
        <v>3</v>
      </c>
      <c r="G15" s="45">
        <v>2</v>
      </c>
      <c r="H15" s="45">
        <v>2</v>
      </c>
      <c r="I15" s="45">
        <v>2</v>
      </c>
      <c r="J15" s="45">
        <v>3</v>
      </c>
      <c r="K15" s="45">
        <v>1</v>
      </c>
      <c r="L15" s="43">
        <v>1</v>
      </c>
      <c r="M15" s="43">
        <v>2</v>
      </c>
    </row>
    <row r="16" spans="1:13" ht="16.5" thickBot="1" x14ac:dyDescent="0.3">
      <c r="B16" s="74" t="s">
        <v>10</v>
      </c>
      <c r="C16" s="44">
        <v>3</v>
      </c>
      <c r="D16" s="45">
        <v>3</v>
      </c>
      <c r="E16" s="45">
        <v>3</v>
      </c>
      <c r="F16" s="45">
        <v>1</v>
      </c>
      <c r="G16" s="45">
        <v>2</v>
      </c>
      <c r="H16" s="45">
        <v>1</v>
      </c>
      <c r="I16" s="45">
        <v>3</v>
      </c>
      <c r="J16" s="45">
        <v>3</v>
      </c>
      <c r="K16" s="45">
        <v>3</v>
      </c>
      <c r="L16" s="43">
        <v>2</v>
      </c>
      <c r="M16" s="43">
        <v>1</v>
      </c>
    </row>
    <row r="17" spans="1:13" ht="16.5" thickBot="1" x14ac:dyDescent="0.3">
      <c r="B17" s="74" t="s">
        <v>11</v>
      </c>
      <c r="C17" s="44">
        <v>2</v>
      </c>
      <c r="D17" s="45">
        <v>2</v>
      </c>
      <c r="E17" s="45">
        <v>1</v>
      </c>
      <c r="F17" s="45">
        <v>2</v>
      </c>
      <c r="G17" s="45">
        <v>3</v>
      </c>
      <c r="H17" s="45">
        <v>2</v>
      </c>
      <c r="I17" s="45">
        <v>3</v>
      </c>
      <c r="J17" s="45">
        <v>2</v>
      </c>
      <c r="K17" s="45">
        <v>2</v>
      </c>
      <c r="L17" s="43">
        <v>1</v>
      </c>
      <c r="M17" s="43">
        <v>1</v>
      </c>
    </row>
    <row r="18" spans="1:13" ht="16.5" thickBot="1" x14ac:dyDescent="0.3">
      <c r="B18" s="74" t="s">
        <v>57</v>
      </c>
      <c r="C18" s="44">
        <v>1</v>
      </c>
      <c r="D18" s="45">
        <v>2</v>
      </c>
      <c r="E18" s="45">
        <v>2</v>
      </c>
      <c r="F18" s="45">
        <v>2</v>
      </c>
      <c r="G18" s="45">
        <v>3</v>
      </c>
      <c r="H18" s="45">
        <v>2</v>
      </c>
      <c r="I18" s="45">
        <v>2</v>
      </c>
      <c r="J18" s="45">
        <v>1</v>
      </c>
      <c r="K18" s="45">
        <v>1</v>
      </c>
      <c r="L18" s="43">
        <v>1</v>
      </c>
      <c r="M18" s="43">
        <v>2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126" t="s">
        <v>8</v>
      </c>
      <c r="B24" s="23">
        <f>F5</f>
        <v>0</v>
      </c>
      <c r="C24" s="134">
        <f>C14*$B$24/3</f>
        <v>0</v>
      </c>
      <c r="D24" s="134">
        <f t="shared" ref="D24:M24" si="0">D14*$B$24/3</f>
        <v>0</v>
      </c>
      <c r="E24" s="134">
        <f t="shared" si="0"/>
        <v>0</v>
      </c>
      <c r="F24" s="134">
        <f t="shared" si="0"/>
        <v>0</v>
      </c>
      <c r="G24" s="134">
        <f t="shared" si="0"/>
        <v>0</v>
      </c>
      <c r="H24" s="134">
        <f t="shared" si="0"/>
        <v>0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</row>
    <row r="25" spans="1:13" x14ac:dyDescent="0.25">
      <c r="A25" s="126" t="s">
        <v>9</v>
      </c>
      <c r="B25" s="23">
        <f t="shared" ref="B25:B28" si="1">F6</f>
        <v>8</v>
      </c>
      <c r="C25" s="134">
        <f>C15*$B$25/3</f>
        <v>8</v>
      </c>
      <c r="D25" s="134">
        <f t="shared" ref="D25:M25" si="2">D15*$B$25/3</f>
        <v>5.333333333333333</v>
      </c>
      <c r="E25" s="134">
        <f t="shared" si="2"/>
        <v>5.333333333333333</v>
      </c>
      <c r="F25" s="134">
        <f t="shared" si="2"/>
        <v>8</v>
      </c>
      <c r="G25" s="134">
        <f t="shared" si="2"/>
        <v>5.333333333333333</v>
      </c>
      <c r="H25" s="134">
        <f t="shared" si="2"/>
        <v>5.333333333333333</v>
      </c>
      <c r="I25" s="134">
        <f t="shared" si="2"/>
        <v>5.333333333333333</v>
      </c>
      <c r="J25" s="134">
        <f t="shared" si="2"/>
        <v>8</v>
      </c>
      <c r="K25" s="134">
        <f t="shared" si="2"/>
        <v>2.6666666666666665</v>
      </c>
      <c r="L25" s="134">
        <f t="shared" si="2"/>
        <v>2.6666666666666665</v>
      </c>
      <c r="M25" s="134">
        <f t="shared" si="2"/>
        <v>5.333333333333333</v>
      </c>
    </row>
    <row r="26" spans="1:13" x14ac:dyDescent="0.25">
      <c r="A26" s="126" t="s">
        <v>10</v>
      </c>
      <c r="B26" s="23">
        <f t="shared" si="1"/>
        <v>0</v>
      </c>
      <c r="C26" s="134">
        <f>C16*$B$26/3</f>
        <v>0</v>
      </c>
      <c r="D26" s="134">
        <f t="shared" ref="D26:M26" si="3">D16*$B$26/3</f>
        <v>0</v>
      </c>
      <c r="E26" s="134">
        <f t="shared" si="3"/>
        <v>0</v>
      </c>
      <c r="F26" s="134">
        <f t="shared" si="3"/>
        <v>0</v>
      </c>
      <c r="G26" s="134">
        <f t="shared" si="3"/>
        <v>0</v>
      </c>
      <c r="H26" s="134">
        <f t="shared" si="3"/>
        <v>0</v>
      </c>
      <c r="I26" s="134">
        <f t="shared" si="3"/>
        <v>0</v>
      </c>
      <c r="J26" s="134">
        <f t="shared" si="3"/>
        <v>0</v>
      </c>
      <c r="K26" s="134">
        <f t="shared" si="3"/>
        <v>0</v>
      </c>
      <c r="L26" s="134">
        <f t="shared" si="3"/>
        <v>0</v>
      </c>
      <c r="M26" s="134">
        <f t="shared" si="3"/>
        <v>0</v>
      </c>
    </row>
    <row r="27" spans="1:13" x14ac:dyDescent="0.25">
      <c r="A27" s="126" t="s">
        <v>11</v>
      </c>
      <c r="B27" s="23">
        <f t="shared" si="1"/>
        <v>7</v>
      </c>
      <c r="C27" s="134">
        <f>C17*$B$27/3</f>
        <v>4.666666666666667</v>
      </c>
      <c r="D27" s="134">
        <f t="shared" ref="D27:M27" si="4">D17*$B$27/3</f>
        <v>4.666666666666667</v>
      </c>
      <c r="E27" s="134">
        <f t="shared" si="4"/>
        <v>2.3333333333333335</v>
      </c>
      <c r="F27" s="134">
        <f t="shared" si="4"/>
        <v>4.666666666666667</v>
      </c>
      <c r="G27" s="134">
        <f t="shared" si="4"/>
        <v>7</v>
      </c>
      <c r="H27" s="134">
        <f t="shared" si="4"/>
        <v>4.666666666666667</v>
      </c>
      <c r="I27" s="134">
        <f t="shared" si="4"/>
        <v>7</v>
      </c>
      <c r="J27" s="134">
        <f t="shared" si="4"/>
        <v>4.666666666666667</v>
      </c>
      <c r="K27" s="134">
        <f t="shared" si="4"/>
        <v>4.666666666666667</v>
      </c>
      <c r="L27" s="134">
        <f t="shared" si="4"/>
        <v>2.3333333333333335</v>
      </c>
      <c r="M27" s="134">
        <f t="shared" si="4"/>
        <v>2.3333333333333335</v>
      </c>
    </row>
    <row r="28" spans="1:13" x14ac:dyDescent="0.25">
      <c r="A28" s="126" t="s">
        <v>57</v>
      </c>
      <c r="B28" s="23">
        <f t="shared" si="1"/>
        <v>5</v>
      </c>
      <c r="C28" s="134">
        <f>C18*$B$28/3</f>
        <v>1.6666666666666667</v>
      </c>
      <c r="D28" s="134">
        <f t="shared" ref="D28:M28" si="5">D18*$B$28/3</f>
        <v>3.3333333333333335</v>
      </c>
      <c r="E28" s="134">
        <f t="shared" si="5"/>
        <v>3.3333333333333335</v>
      </c>
      <c r="F28" s="134">
        <f t="shared" si="5"/>
        <v>3.3333333333333335</v>
      </c>
      <c r="G28" s="134">
        <f t="shared" si="5"/>
        <v>5</v>
      </c>
      <c r="H28" s="134">
        <f t="shared" si="5"/>
        <v>3.3333333333333335</v>
      </c>
      <c r="I28" s="134">
        <f t="shared" si="5"/>
        <v>3.3333333333333335</v>
      </c>
      <c r="J28" s="134">
        <f t="shared" si="5"/>
        <v>1.6666666666666667</v>
      </c>
      <c r="K28" s="134">
        <f t="shared" si="5"/>
        <v>1.6666666666666667</v>
      </c>
      <c r="L28" s="134">
        <f t="shared" si="5"/>
        <v>1.6666666666666667</v>
      </c>
      <c r="M28" s="134">
        <f t="shared" si="5"/>
        <v>3.3333333333333335</v>
      </c>
    </row>
    <row r="29" spans="1:13" x14ac:dyDescent="0.25">
      <c r="A29" s="126" t="s">
        <v>30</v>
      </c>
      <c r="B29" s="24"/>
      <c r="C29" s="133">
        <f>AVERAGE(C24:C28)</f>
        <v>2.8666666666666667</v>
      </c>
      <c r="D29" s="133">
        <f t="shared" ref="D29:M29" si="6">AVERAGE(D24:D28)</f>
        <v>2.666666666666667</v>
      </c>
      <c r="E29" s="133">
        <f t="shared" si="6"/>
        <v>2.2000000000000002</v>
      </c>
      <c r="F29" s="133">
        <f t="shared" si="6"/>
        <v>3.2</v>
      </c>
      <c r="G29" s="133">
        <f t="shared" si="6"/>
        <v>3.4666666666666663</v>
      </c>
      <c r="H29" s="133">
        <f t="shared" si="6"/>
        <v>2.666666666666667</v>
      </c>
      <c r="I29" s="133">
        <f t="shared" si="6"/>
        <v>3.1333333333333333</v>
      </c>
      <c r="J29" s="133">
        <f t="shared" si="6"/>
        <v>2.8666666666666667</v>
      </c>
      <c r="K29" s="133">
        <f t="shared" si="6"/>
        <v>1.8</v>
      </c>
      <c r="L29" s="133">
        <f t="shared" si="6"/>
        <v>1.3333333333333335</v>
      </c>
      <c r="M29" s="133">
        <f t="shared" si="6"/>
        <v>2.2000000000000002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A23:B23"/>
    <mergeCell ref="A1:G1"/>
    <mergeCell ref="A22:B22"/>
    <mergeCell ref="C22:C23"/>
    <mergeCell ref="D22:D23"/>
    <mergeCell ref="E22:E23"/>
    <mergeCell ref="F22:F23"/>
    <mergeCell ref="G22:G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topLeftCell="A82" zoomScale="80" zoomScaleNormal="80" workbookViewId="0">
      <selection activeCell="C16" sqref="C1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9" width="8.7109375" style="2" customWidth="1"/>
    <col min="10" max="10" width="13.85546875" style="2" customWidth="1"/>
    <col min="11" max="11" width="11.42578125" style="2" customWidth="1"/>
    <col min="12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506</v>
      </c>
      <c r="M5" s="204"/>
      <c r="N5" s="204" t="s">
        <v>44</v>
      </c>
      <c r="O5" s="204"/>
      <c r="P5" s="95" t="s">
        <v>507</v>
      </c>
    </row>
    <row r="6" spans="1:16" ht="43.5" customHeight="1" x14ac:dyDescent="0.3">
      <c r="A6" s="130" t="s">
        <v>55</v>
      </c>
      <c r="B6" s="95"/>
      <c r="C6" s="295" t="s">
        <v>505</v>
      </c>
      <c r="D6" s="296"/>
      <c r="E6" s="296"/>
      <c r="F6" s="296"/>
      <c r="G6" s="296"/>
      <c r="H6" s="204" t="s">
        <v>45</v>
      </c>
      <c r="I6" s="204"/>
      <c r="J6" s="204"/>
      <c r="K6" s="204"/>
      <c r="L6" s="204"/>
      <c r="M6" s="300" t="s">
        <v>504</v>
      </c>
      <c r="N6" s="297"/>
      <c r="O6" s="297"/>
      <c r="P6" s="29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54"/>
      <c r="P7" s="97"/>
    </row>
    <row r="8" spans="1:16" ht="25.5" customHeight="1" x14ac:dyDescent="0.3">
      <c r="A8" s="98"/>
      <c r="B8" s="96"/>
      <c r="C8" s="99"/>
      <c r="D8" s="95" t="s">
        <v>503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223" t="s">
        <v>37</v>
      </c>
      <c r="D10" s="224"/>
      <c r="E10" s="224"/>
      <c r="F10" s="224"/>
      <c r="G10" s="224"/>
      <c r="H10" s="224"/>
      <c r="I10" s="225"/>
      <c r="J10" s="223" t="s">
        <v>38</v>
      </c>
      <c r="K10" s="224"/>
      <c r="L10" s="224"/>
      <c r="M10" s="225"/>
      <c r="N10" s="104" t="s">
        <v>39</v>
      </c>
      <c r="O10" s="101"/>
      <c r="P10" s="100"/>
    </row>
    <row r="11" spans="1:16" s="12" customFormat="1" ht="15.75" x14ac:dyDescent="0.25">
      <c r="A11" s="150" t="s">
        <v>20</v>
      </c>
      <c r="B11" s="151"/>
      <c r="C11" s="155">
        <v>1</v>
      </c>
      <c r="D11" s="155">
        <v>2</v>
      </c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 t="s">
        <v>40</v>
      </c>
      <c r="P11" s="155" t="s">
        <v>36</v>
      </c>
    </row>
    <row r="12" spans="1:16" s="12" customFormat="1" ht="15.75" x14ac:dyDescent="0.25">
      <c r="A12" s="207" t="s">
        <v>62</v>
      </c>
      <c r="B12" s="208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55" t="s">
        <v>19</v>
      </c>
      <c r="P12" s="155" t="s">
        <v>19</v>
      </c>
    </row>
    <row r="13" spans="1:16" s="12" customFormat="1" ht="15.75" x14ac:dyDescent="0.25">
      <c r="A13" s="202" t="s">
        <v>22</v>
      </c>
      <c r="B13" s="203"/>
      <c r="C13" s="155">
        <v>5</v>
      </c>
      <c r="D13" s="155">
        <v>5</v>
      </c>
      <c r="E13" s="155">
        <v>5</v>
      </c>
      <c r="F13" s="155">
        <v>5</v>
      </c>
      <c r="G13" s="155">
        <v>5</v>
      </c>
      <c r="H13" s="155">
        <v>5</v>
      </c>
      <c r="I13" s="155">
        <v>5</v>
      </c>
      <c r="J13" s="155">
        <v>10</v>
      </c>
      <c r="K13" s="155">
        <v>10</v>
      </c>
      <c r="L13" s="155">
        <v>10</v>
      </c>
      <c r="M13" s="155">
        <v>10</v>
      </c>
      <c r="N13" s="155">
        <v>15</v>
      </c>
      <c r="O13" s="155">
        <v>70</v>
      </c>
      <c r="P13" s="155">
        <v>70</v>
      </c>
    </row>
    <row r="14" spans="1:16" s="12" customFormat="1" ht="22.5" customHeight="1" x14ac:dyDescent="0.25">
      <c r="A14" s="153" t="s">
        <v>53</v>
      </c>
      <c r="B14" s="15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157" t="s">
        <v>73</v>
      </c>
      <c r="B15" s="158" t="s">
        <v>74</v>
      </c>
      <c r="C15" s="22">
        <v>4</v>
      </c>
      <c r="D15" s="22"/>
      <c r="E15" s="75">
        <v>5</v>
      </c>
      <c r="F15" s="22"/>
      <c r="G15" s="22">
        <v>3</v>
      </c>
      <c r="H15" s="22">
        <v>4</v>
      </c>
      <c r="I15" s="22">
        <v>4</v>
      </c>
      <c r="J15" s="22"/>
      <c r="K15" s="22">
        <v>9</v>
      </c>
      <c r="L15" s="22">
        <v>8</v>
      </c>
      <c r="M15" s="22">
        <v>8</v>
      </c>
      <c r="N15" s="22">
        <v>12</v>
      </c>
      <c r="O15" s="76"/>
      <c r="P15" s="25">
        <f>SUM(C15:N15)</f>
        <v>57</v>
      </c>
    </row>
    <row r="16" spans="1:16" s="12" customFormat="1" x14ac:dyDescent="0.25">
      <c r="A16" s="157" t="s">
        <v>79</v>
      </c>
      <c r="B16" s="158" t="s">
        <v>80</v>
      </c>
      <c r="C16" s="22">
        <v>4</v>
      </c>
      <c r="D16" s="22"/>
      <c r="E16" s="75">
        <v>5</v>
      </c>
      <c r="F16" s="22">
        <v>5</v>
      </c>
      <c r="G16" s="22">
        <v>4</v>
      </c>
      <c r="H16" s="22"/>
      <c r="I16" s="22">
        <v>5</v>
      </c>
      <c r="J16" s="22"/>
      <c r="K16" s="22">
        <v>6</v>
      </c>
      <c r="L16" s="22"/>
      <c r="M16" s="22">
        <v>7</v>
      </c>
      <c r="N16" s="22">
        <v>11</v>
      </c>
      <c r="O16" s="76"/>
      <c r="P16" s="25">
        <f>SUM(C16:N16)</f>
        <v>47</v>
      </c>
    </row>
    <row r="17" spans="1:16" s="12" customFormat="1" x14ac:dyDescent="0.25">
      <c r="A17" s="157" t="s">
        <v>81</v>
      </c>
      <c r="B17" s="158" t="s">
        <v>82</v>
      </c>
      <c r="C17" s="22">
        <v>4</v>
      </c>
      <c r="D17" s="22">
        <v>4</v>
      </c>
      <c r="E17" s="75">
        <v>5</v>
      </c>
      <c r="F17" s="22">
        <v>3</v>
      </c>
      <c r="G17" s="22"/>
      <c r="H17" s="22"/>
      <c r="I17" s="22">
        <v>5</v>
      </c>
      <c r="J17" s="22">
        <v>7</v>
      </c>
      <c r="K17" s="22">
        <v>8</v>
      </c>
      <c r="L17" s="22">
        <v>8</v>
      </c>
      <c r="M17" s="22"/>
      <c r="N17" s="22">
        <v>13</v>
      </c>
      <c r="O17" s="76"/>
      <c r="P17" s="25">
        <f>SUM(C17:N17)</f>
        <v>57</v>
      </c>
    </row>
    <row r="18" spans="1:16" s="12" customFormat="1" x14ac:dyDescent="0.25">
      <c r="A18" s="157" t="s">
        <v>95</v>
      </c>
      <c r="B18" s="158" t="s">
        <v>96</v>
      </c>
      <c r="C18" s="22"/>
      <c r="D18" s="22">
        <v>4</v>
      </c>
      <c r="E18" s="75">
        <v>5</v>
      </c>
      <c r="F18" s="22">
        <v>5</v>
      </c>
      <c r="G18" s="22">
        <v>4</v>
      </c>
      <c r="H18" s="22"/>
      <c r="I18" s="22">
        <v>5</v>
      </c>
      <c r="J18" s="22"/>
      <c r="K18" s="22"/>
      <c r="L18" s="22">
        <v>9</v>
      </c>
      <c r="M18" s="22">
        <v>10</v>
      </c>
      <c r="N18" s="22">
        <v>13</v>
      </c>
      <c r="O18" s="76"/>
      <c r="P18" s="25">
        <f>SUM(C18:N18)</f>
        <v>55</v>
      </c>
    </row>
    <row r="19" spans="1:16" s="12" customFormat="1" x14ac:dyDescent="0.25">
      <c r="A19" s="157" t="s">
        <v>103</v>
      </c>
      <c r="B19" s="158" t="s">
        <v>104</v>
      </c>
      <c r="C19" s="75">
        <v>5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/>
      <c r="K19" s="22"/>
      <c r="L19" s="22"/>
      <c r="M19" s="22"/>
      <c r="N19" s="22"/>
      <c r="O19" s="76"/>
      <c r="P19" s="25">
        <f>SUM(C19:N19)</f>
        <v>21</v>
      </c>
    </row>
    <row r="20" spans="1:16" s="12" customFormat="1" x14ac:dyDescent="0.25">
      <c r="A20" s="157" t="s">
        <v>105</v>
      </c>
      <c r="B20" s="158" t="s">
        <v>106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8</v>
      </c>
      <c r="K20" s="22"/>
      <c r="L20" s="22">
        <v>8</v>
      </c>
      <c r="M20" s="22">
        <v>9</v>
      </c>
      <c r="N20" s="22">
        <v>12</v>
      </c>
      <c r="O20" s="76"/>
      <c r="P20" s="25">
        <f>SUM(C20:N20)</f>
        <v>55</v>
      </c>
    </row>
    <row r="21" spans="1:16" s="12" customFormat="1" x14ac:dyDescent="0.25">
      <c r="A21" s="157" t="s">
        <v>111</v>
      </c>
      <c r="B21" s="158" t="s">
        <v>112</v>
      </c>
      <c r="C21" s="75">
        <v>3</v>
      </c>
      <c r="D21" s="22"/>
      <c r="E21" s="22"/>
      <c r="F21" s="22"/>
      <c r="G21" s="22">
        <v>1</v>
      </c>
      <c r="H21" s="22"/>
      <c r="I21" s="22"/>
      <c r="J21" s="22"/>
      <c r="K21" s="22">
        <v>9</v>
      </c>
      <c r="L21" s="22">
        <v>8</v>
      </c>
      <c r="M21" s="22">
        <v>8</v>
      </c>
      <c r="N21" s="22">
        <v>12</v>
      </c>
      <c r="O21" s="76"/>
      <c r="P21" s="25">
        <f>SUM(C21:N21)</f>
        <v>41</v>
      </c>
    </row>
    <row r="22" spans="1:16" s="12" customFormat="1" x14ac:dyDescent="0.25">
      <c r="A22" s="157" t="s">
        <v>121</v>
      </c>
      <c r="B22" s="158" t="s">
        <v>122</v>
      </c>
      <c r="C22" s="22">
        <v>5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8</v>
      </c>
      <c r="K22" s="22">
        <v>8</v>
      </c>
      <c r="L22" s="22">
        <v>7</v>
      </c>
      <c r="M22" s="22"/>
      <c r="N22" s="22">
        <v>12</v>
      </c>
      <c r="O22" s="76"/>
      <c r="P22" s="25">
        <f>SUM(C22:N22)</f>
        <v>55</v>
      </c>
    </row>
    <row r="23" spans="1:16" s="12" customFormat="1" x14ac:dyDescent="0.25">
      <c r="A23" s="157" t="s">
        <v>123</v>
      </c>
      <c r="B23" s="158" t="s">
        <v>124</v>
      </c>
      <c r="C23" s="75">
        <v>4</v>
      </c>
      <c r="D23" s="22">
        <v>5</v>
      </c>
      <c r="E23" s="22">
        <v>4</v>
      </c>
      <c r="F23" s="22"/>
      <c r="G23" s="22">
        <v>4</v>
      </c>
      <c r="H23" s="22">
        <v>5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6"/>
      <c r="P23" s="25">
        <f>SUM(C23:N23)</f>
        <v>51</v>
      </c>
    </row>
    <row r="24" spans="1:16" s="12" customFormat="1" x14ac:dyDescent="0.25">
      <c r="A24" s="157" t="s">
        <v>129</v>
      </c>
      <c r="B24" s="158" t="s">
        <v>130</v>
      </c>
      <c r="C24" s="22">
        <v>4</v>
      </c>
      <c r="D24" s="22">
        <v>3</v>
      </c>
      <c r="E24" s="22">
        <v>2</v>
      </c>
      <c r="F24" s="22">
        <v>1</v>
      </c>
      <c r="G24" s="22">
        <v>5</v>
      </c>
      <c r="H24" s="22">
        <v>5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6"/>
      <c r="P24" s="25">
        <f>SUM(C24:N24)</f>
        <v>49</v>
      </c>
    </row>
    <row r="25" spans="1:16" s="12" customFormat="1" x14ac:dyDescent="0.25">
      <c r="A25" s="157" t="s">
        <v>133</v>
      </c>
      <c r="B25" s="158" t="s">
        <v>134</v>
      </c>
      <c r="C25" s="75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6"/>
      <c r="P25" s="25">
        <f>SUM(C25:N25)</f>
        <v>36</v>
      </c>
    </row>
    <row r="26" spans="1:16" s="12" customFormat="1" x14ac:dyDescent="0.25">
      <c r="A26" s="157" t="s">
        <v>137</v>
      </c>
      <c r="B26" s="158" t="s">
        <v>138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5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6"/>
      <c r="P26" s="25">
        <f>SUM(C26:N26)</f>
        <v>58</v>
      </c>
    </row>
    <row r="27" spans="1:16" s="12" customFormat="1" x14ac:dyDescent="0.25">
      <c r="A27" s="157" t="s">
        <v>147</v>
      </c>
      <c r="B27" s="158" t="s">
        <v>148</v>
      </c>
      <c r="C27" s="75">
        <v>5</v>
      </c>
      <c r="D27" s="22"/>
      <c r="E27" s="22">
        <v>3</v>
      </c>
      <c r="F27" s="22">
        <v>4</v>
      </c>
      <c r="G27" s="22">
        <v>4</v>
      </c>
      <c r="H27" s="22"/>
      <c r="I27" s="22"/>
      <c r="J27" s="22">
        <v>5</v>
      </c>
      <c r="K27" s="22"/>
      <c r="L27" s="22">
        <v>7</v>
      </c>
      <c r="M27" s="22"/>
      <c r="N27" s="22">
        <v>9</v>
      </c>
      <c r="O27" s="76"/>
      <c r="P27" s="25">
        <f>SUM(C27:N27)</f>
        <v>37</v>
      </c>
    </row>
    <row r="28" spans="1:16" s="12" customFormat="1" x14ac:dyDescent="0.25">
      <c r="A28" s="157" t="s">
        <v>159</v>
      </c>
      <c r="B28" s="158" t="s">
        <v>160</v>
      </c>
      <c r="C28" s="22">
        <v>4</v>
      </c>
      <c r="D28" s="22"/>
      <c r="E28" s="75">
        <v>4</v>
      </c>
      <c r="F28" s="22">
        <v>4</v>
      </c>
      <c r="G28" s="22">
        <v>3</v>
      </c>
      <c r="H28" s="22"/>
      <c r="I28" s="22">
        <v>4</v>
      </c>
      <c r="J28" s="22">
        <v>6</v>
      </c>
      <c r="K28" s="22"/>
      <c r="L28" s="22"/>
      <c r="M28" s="22">
        <v>8</v>
      </c>
      <c r="N28" s="22">
        <v>13</v>
      </c>
      <c r="O28" s="76"/>
      <c r="P28" s="25">
        <f>SUM(C28:N28)</f>
        <v>46</v>
      </c>
    </row>
    <row r="29" spans="1:16" s="12" customFormat="1" x14ac:dyDescent="0.25">
      <c r="A29" s="157" t="s">
        <v>161</v>
      </c>
      <c r="B29" s="158" t="s">
        <v>162</v>
      </c>
      <c r="C29" s="22"/>
      <c r="D29" s="22"/>
      <c r="E29" s="75">
        <v>2</v>
      </c>
      <c r="F29" s="22"/>
      <c r="G29" s="22">
        <v>5</v>
      </c>
      <c r="H29" s="22"/>
      <c r="I29" s="22">
        <v>4</v>
      </c>
      <c r="J29" s="22">
        <v>7</v>
      </c>
      <c r="K29" s="22">
        <v>5</v>
      </c>
      <c r="L29" s="22">
        <v>7</v>
      </c>
      <c r="M29" s="22"/>
      <c r="N29" s="22">
        <v>12</v>
      </c>
      <c r="O29" s="76"/>
      <c r="P29" s="25">
        <f>SUM(C29:N29)</f>
        <v>42</v>
      </c>
    </row>
    <row r="30" spans="1:16" s="12" customFormat="1" x14ac:dyDescent="0.25">
      <c r="A30" s="157" t="s">
        <v>165</v>
      </c>
      <c r="B30" s="158" t="s">
        <v>166</v>
      </c>
      <c r="C30" s="75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6"/>
      <c r="P30" s="25">
        <f>SUM(C30:N30)</f>
        <v>37</v>
      </c>
    </row>
    <row r="31" spans="1:16" s="12" customFormat="1" x14ac:dyDescent="0.25">
      <c r="A31" s="157" t="s">
        <v>167</v>
      </c>
      <c r="B31" s="158" t="s">
        <v>168</v>
      </c>
      <c r="C31" s="22">
        <v>3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6"/>
      <c r="P31" s="25">
        <f>SUM(C31:N31)</f>
        <v>53</v>
      </c>
    </row>
    <row r="32" spans="1:16" s="12" customFormat="1" x14ac:dyDescent="0.25">
      <c r="A32" s="157" t="s">
        <v>177</v>
      </c>
      <c r="B32" s="158" t="s">
        <v>178</v>
      </c>
      <c r="C32" s="75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6"/>
      <c r="P32" s="25">
        <f>SUM(C32:N32)</f>
        <v>41</v>
      </c>
    </row>
    <row r="33" spans="1:16" s="12" customFormat="1" x14ac:dyDescent="0.25">
      <c r="A33" s="157" t="s">
        <v>179</v>
      </c>
      <c r="B33" s="158" t="s">
        <v>180</v>
      </c>
      <c r="C33" s="75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6"/>
      <c r="P33" s="25">
        <f>SUM(C33:N33)</f>
        <v>49</v>
      </c>
    </row>
    <row r="34" spans="1:16" s="12" customFormat="1" x14ac:dyDescent="0.25">
      <c r="A34" s="157" t="s">
        <v>181</v>
      </c>
      <c r="B34" s="158" t="s">
        <v>182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6"/>
      <c r="P34" s="25">
        <f>SUM(C34:N34)</f>
        <v>48</v>
      </c>
    </row>
    <row r="35" spans="1:16" s="12" customFormat="1" x14ac:dyDescent="0.25">
      <c r="A35" s="157" t="s">
        <v>183</v>
      </c>
      <c r="B35" s="158" t="s">
        <v>184</v>
      </c>
      <c r="C35" s="75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6"/>
      <c r="P35" s="25">
        <f>SUM(C35:N35)</f>
        <v>36</v>
      </c>
    </row>
    <row r="36" spans="1:16" s="12" customFormat="1" x14ac:dyDescent="0.25">
      <c r="A36" s="157" t="s">
        <v>185</v>
      </c>
      <c r="B36" s="158" t="s">
        <v>186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6"/>
      <c r="P36" s="25">
        <f>SUM(C36:N36)</f>
        <v>54</v>
      </c>
    </row>
    <row r="37" spans="1:16" s="12" customFormat="1" x14ac:dyDescent="0.25">
      <c r="A37" s="157" t="s">
        <v>191</v>
      </c>
      <c r="B37" s="158" t="s">
        <v>192</v>
      </c>
      <c r="C37" s="75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6"/>
      <c r="P37" s="25">
        <f>SUM(C37:N37)</f>
        <v>41</v>
      </c>
    </row>
    <row r="38" spans="1:16" s="12" customFormat="1" x14ac:dyDescent="0.25">
      <c r="A38" s="157" t="s">
        <v>193</v>
      </c>
      <c r="B38" s="158" t="s">
        <v>194</v>
      </c>
      <c r="C38" s="75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6"/>
      <c r="P38" s="25">
        <f>SUM(C38:N38)</f>
        <v>50</v>
      </c>
    </row>
    <row r="39" spans="1:16" s="12" customFormat="1" x14ac:dyDescent="0.25">
      <c r="A39" s="157" t="s">
        <v>197</v>
      </c>
      <c r="B39" s="158" t="s">
        <v>198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6"/>
      <c r="P39" s="25">
        <f>SUM(C39:N39)</f>
        <v>45</v>
      </c>
    </row>
    <row r="40" spans="1:16" s="12" customFormat="1" x14ac:dyDescent="0.25">
      <c r="A40" s="157" t="s">
        <v>199</v>
      </c>
      <c r="B40" s="158" t="s">
        <v>200</v>
      </c>
      <c r="C40" s="75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6"/>
      <c r="P40" s="25">
        <f>SUM(C40:N40)</f>
        <v>37</v>
      </c>
    </row>
    <row r="41" spans="1:16" s="12" customFormat="1" x14ac:dyDescent="0.25">
      <c r="A41" s="157" t="s">
        <v>201</v>
      </c>
      <c r="B41" s="158" t="s">
        <v>202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6"/>
      <c r="P41" s="25">
        <f>SUM(C41:N41)</f>
        <v>58</v>
      </c>
    </row>
    <row r="42" spans="1:16" s="12" customFormat="1" x14ac:dyDescent="0.25">
      <c r="A42" s="157" t="s">
        <v>203</v>
      </c>
      <c r="B42" s="158" t="s">
        <v>204</v>
      </c>
      <c r="C42" s="75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6"/>
      <c r="P42" s="25">
        <f>SUM(C42:N42)</f>
        <v>36</v>
      </c>
    </row>
    <row r="43" spans="1:16" s="12" customFormat="1" x14ac:dyDescent="0.25">
      <c r="A43" s="157" t="s">
        <v>205</v>
      </c>
      <c r="B43" s="158" t="s">
        <v>206</v>
      </c>
      <c r="C43" s="22">
        <v>5</v>
      </c>
      <c r="D43" s="22">
        <v>5</v>
      </c>
      <c r="E43" s="75">
        <v>5</v>
      </c>
      <c r="F43" s="22">
        <v>5</v>
      </c>
      <c r="G43" s="22"/>
      <c r="H43" s="22">
        <v>5</v>
      </c>
      <c r="I43" s="22"/>
      <c r="J43" s="22">
        <v>6</v>
      </c>
      <c r="K43" s="22"/>
      <c r="L43" s="22"/>
      <c r="M43" s="22">
        <v>8</v>
      </c>
      <c r="N43" s="22">
        <v>13</v>
      </c>
      <c r="O43" s="76"/>
      <c r="P43" s="25">
        <f>SUM(C43:N43)</f>
        <v>52</v>
      </c>
    </row>
    <row r="44" spans="1:16" s="12" customFormat="1" x14ac:dyDescent="0.25">
      <c r="A44" s="157" t="s">
        <v>207</v>
      </c>
      <c r="B44" s="158" t="s">
        <v>208</v>
      </c>
      <c r="C44" s="22">
        <v>4</v>
      </c>
      <c r="D44" s="22">
        <v>5</v>
      </c>
      <c r="E44" s="75">
        <v>4</v>
      </c>
      <c r="F44" s="22"/>
      <c r="G44" s="22">
        <v>5</v>
      </c>
      <c r="H44" s="22"/>
      <c r="I44" s="22">
        <v>5</v>
      </c>
      <c r="J44" s="22">
        <v>7</v>
      </c>
      <c r="K44" s="22">
        <v>5</v>
      </c>
      <c r="L44" s="22">
        <v>7</v>
      </c>
      <c r="M44" s="22"/>
      <c r="N44" s="22">
        <v>12</v>
      </c>
      <c r="O44" s="76"/>
      <c r="P44" s="25">
        <f>SUM(C44:N44)</f>
        <v>54</v>
      </c>
    </row>
    <row r="45" spans="1:16" s="12" customFormat="1" x14ac:dyDescent="0.25">
      <c r="A45" s="157" t="s">
        <v>213</v>
      </c>
      <c r="B45" s="158" t="s">
        <v>214</v>
      </c>
      <c r="C45" s="22">
        <v>4</v>
      </c>
      <c r="D45" s="22">
        <v>5</v>
      </c>
      <c r="E45" s="75">
        <v>5</v>
      </c>
      <c r="F45" s="22"/>
      <c r="G45" s="22">
        <v>4</v>
      </c>
      <c r="H45" s="22"/>
      <c r="I45" s="22">
        <v>5</v>
      </c>
      <c r="J45" s="22"/>
      <c r="K45" s="22">
        <v>6</v>
      </c>
      <c r="L45" s="22"/>
      <c r="M45" s="22">
        <v>7</v>
      </c>
      <c r="N45" s="22">
        <v>11</v>
      </c>
      <c r="O45" s="76"/>
      <c r="P45" s="25">
        <f>SUM(C45:N45)</f>
        <v>47</v>
      </c>
    </row>
    <row r="46" spans="1:16" s="12" customFormat="1" x14ac:dyDescent="0.25">
      <c r="A46" s="157" t="s">
        <v>217</v>
      </c>
      <c r="B46" s="158" t="s">
        <v>218</v>
      </c>
      <c r="C46" s="75">
        <v>4</v>
      </c>
      <c r="D46" s="22">
        <v>5</v>
      </c>
      <c r="E46" s="22">
        <v>4</v>
      </c>
      <c r="F46" s="22"/>
      <c r="G46" s="22">
        <v>4</v>
      </c>
      <c r="H46" s="22">
        <v>3</v>
      </c>
      <c r="I46" s="22"/>
      <c r="J46" s="22">
        <v>7</v>
      </c>
      <c r="K46" s="22">
        <v>8</v>
      </c>
      <c r="L46" s="22">
        <v>8</v>
      </c>
      <c r="M46" s="22"/>
      <c r="N46" s="22">
        <v>13</v>
      </c>
      <c r="O46" s="76"/>
      <c r="P46" s="25">
        <f>SUM(C46:N46)</f>
        <v>56</v>
      </c>
    </row>
    <row r="47" spans="1:16" s="12" customFormat="1" x14ac:dyDescent="0.25">
      <c r="A47" s="157" t="s">
        <v>219</v>
      </c>
      <c r="B47" s="158" t="s">
        <v>220</v>
      </c>
      <c r="C47" s="75">
        <v>4</v>
      </c>
      <c r="D47" s="22"/>
      <c r="E47" s="22">
        <v>3</v>
      </c>
      <c r="F47" s="22">
        <v>4</v>
      </c>
      <c r="G47" s="22">
        <v>4</v>
      </c>
      <c r="H47" s="22"/>
      <c r="I47" s="22"/>
      <c r="J47" s="22">
        <v>8</v>
      </c>
      <c r="K47" s="22"/>
      <c r="L47" s="22">
        <v>8</v>
      </c>
      <c r="M47" s="22">
        <v>9</v>
      </c>
      <c r="N47" s="22">
        <v>12</v>
      </c>
      <c r="O47" s="76"/>
      <c r="P47" s="25">
        <f>SUM(C47:N47)</f>
        <v>52</v>
      </c>
    </row>
    <row r="48" spans="1:16" s="12" customFormat="1" x14ac:dyDescent="0.25">
      <c r="A48" s="157" t="s">
        <v>221</v>
      </c>
      <c r="B48" s="158" t="s">
        <v>222</v>
      </c>
      <c r="C48" s="22">
        <v>4</v>
      </c>
      <c r="D48" s="22"/>
      <c r="E48" s="75">
        <v>5</v>
      </c>
      <c r="F48" s="22"/>
      <c r="G48" s="22">
        <v>3</v>
      </c>
      <c r="H48" s="22">
        <v>4</v>
      </c>
      <c r="I48" s="22">
        <v>4</v>
      </c>
      <c r="J48" s="22"/>
      <c r="K48" s="22">
        <v>9</v>
      </c>
      <c r="L48" s="22">
        <v>8</v>
      </c>
      <c r="M48" s="22">
        <v>8</v>
      </c>
      <c r="N48" s="22">
        <v>12</v>
      </c>
      <c r="O48" s="76"/>
      <c r="P48" s="25">
        <f>SUM(C48:N48)</f>
        <v>57</v>
      </c>
    </row>
    <row r="49" spans="1:16" s="12" customFormat="1" x14ac:dyDescent="0.25">
      <c r="A49" s="157" t="s">
        <v>223</v>
      </c>
      <c r="B49" s="158" t="s">
        <v>224</v>
      </c>
      <c r="C49" s="22">
        <v>4</v>
      </c>
      <c r="D49" s="22"/>
      <c r="E49" s="75">
        <v>5</v>
      </c>
      <c r="F49" s="22">
        <v>5</v>
      </c>
      <c r="G49" s="22">
        <v>4</v>
      </c>
      <c r="H49" s="22"/>
      <c r="I49" s="22">
        <v>5</v>
      </c>
      <c r="J49" s="22"/>
      <c r="K49" s="22">
        <v>6</v>
      </c>
      <c r="L49" s="22"/>
      <c r="M49" s="22">
        <v>7</v>
      </c>
      <c r="N49" s="22">
        <v>11</v>
      </c>
      <c r="O49" s="76"/>
      <c r="P49" s="25">
        <f>SUM(C49:N49)</f>
        <v>47</v>
      </c>
    </row>
    <row r="50" spans="1:16" s="12" customFormat="1" x14ac:dyDescent="0.25">
      <c r="A50" s="157" t="s">
        <v>237</v>
      </c>
      <c r="B50" s="158" t="s">
        <v>238</v>
      </c>
      <c r="C50" s="22">
        <v>4</v>
      </c>
      <c r="D50" s="22">
        <v>4</v>
      </c>
      <c r="E50" s="75">
        <v>5</v>
      </c>
      <c r="F50" s="22">
        <v>3</v>
      </c>
      <c r="G50" s="22"/>
      <c r="H50" s="22"/>
      <c r="I50" s="22">
        <v>5</v>
      </c>
      <c r="J50" s="22">
        <v>7</v>
      </c>
      <c r="K50" s="22">
        <v>8</v>
      </c>
      <c r="L50" s="22">
        <v>8</v>
      </c>
      <c r="M50" s="22"/>
      <c r="N50" s="22">
        <v>13</v>
      </c>
      <c r="O50" s="76"/>
      <c r="P50" s="25">
        <f>SUM(C50:N50)</f>
        <v>57</v>
      </c>
    </row>
    <row r="51" spans="1:16" s="12" customFormat="1" x14ac:dyDescent="0.25">
      <c r="A51" s="157" t="s">
        <v>239</v>
      </c>
      <c r="B51" s="158" t="s">
        <v>240</v>
      </c>
      <c r="C51" s="22"/>
      <c r="D51" s="22">
        <v>4</v>
      </c>
      <c r="E51" s="75">
        <v>5</v>
      </c>
      <c r="F51" s="22">
        <v>5</v>
      </c>
      <c r="G51" s="22">
        <v>4</v>
      </c>
      <c r="H51" s="22"/>
      <c r="I51" s="22">
        <v>5</v>
      </c>
      <c r="J51" s="22"/>
      <c r="K51" s="22"/>
      <c r="L51" s="22">
        <v>9</v>
      </c>
      <c r="M51" s="22">
        <v>10</v>
      </c>
      <c r="N51" s="22">
        <v>13</v>
      </c>
      <c r="O51" s="76"/>
      <c r="P51" s="25">
        <f>SUM(C51:N51)</f>
        <v>55</v>
      </c>
    </row>
    <row r="52" spans="1:16" s="12" customFormat="1" x14ac:dyDescent="0.25">
      <c r="A52" s="157" t="s">
        <v>251</v>
      </c>
      <c r="B52" s="158" t="s">
        <v>252</v>
      </c>
      <c r="C52" s="75">
        <v>5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/>
      <c r="K52" s="22"/>
      <c r="L52" s="22"/>
      <c r="M52" s="22"/>
      <c r="N52" s="22"/>
      <c r="O52" s="76"/>
      <c r="P52" s="25">
        <f>SUM(C52:N52)</f>
        <v>21</v>
      </c>
    </row>
    <row r="53" spans="1:16" s="12" customFormat="1" x14ac:dyDescent="0.25">
      <c r="A53" s="157" t="s">
        <v>253</v>
      </c>
      <c r="B53" s="158" t="s">
        <v>254</v>
      </c>
      <c r="C53" s="22">
        <v>4</v>
      </c>
      <c r="D53" s="22">
        <v>3</v>
      </c>
      <c r="E53" s="22">
        <v>2</v>
      </c>
      <c r="F53" s="22">
        <v>1</v>
      </c>
      <c r="G53" s="22">
        <v>5</v>
      </c>
      <c r="H53" s="22">
        <v>3</v>
      </c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6"/>
      <c r="P53" s="25">
        <f>SUM(C53:N53)</f>
        <v>55</v>
      </c>
    </row>
    <row r="54" spans="1:16" s="12" customFormat="1" x14ac:dyDescent="0.25">
      <c r="A54" s="157" t="s">
        <v>255</v>
      </c>
      <c r="B54" s="158" t="s">
        <v>256</v>
      </c>
      <c r="C54" s="75">
        <v>3</v>
      </c>
      <c r="D54" s="22"/>
      <c r="E54" s="22"/>
      <c r="F54" s="22"/>
      <c r="G54" s="22">
        <v>1</v>
      </c>
      <c r="H54" s="22"/>
      <c r="I54" s="22"/>
      <c r="J54" s="22"/>
      <c r="K54" s="22">
        <v>9</v>
      </c>
      <c r="L54" s="22">
        <v>8</v>
      </c>
      <c r="M54" s="22">
        <v>8</v>
      </c>
      <c r="N54" s="22">
        <v>12</v>
      </c>
      <c r="O54" s="76"/>
      <c r="P54" s="25">
        <f>SUM(C54:N54)</f>
        <v>41</v>
      </c>
    </row>
    <row r="55" spans="1:16" s="12" customFormat="1" x14ac:dyDescent="0.25">
      <c r="A55" s="157" t="s">
        <v>259</v>
      </c>
      <c r="B55" s="158" t="s">
        <v>260</v>
      </c>
      <c r="C55" s="22">
        <v>5</v>
      </c>
      <c r="D55" s="22">
        <v>5</v>
      </c>
      <c r="E55" s="22"/>
      <c r="F55" s="22">
        <v>4</v>
      </c>
      <c r="G55" s="22">
        <v>4</v>
      </c>
      <c r="H55" s="22">
        <v>2</v>
      </c>
      <c r="I55" s="22"/>
      <c r="J55" s="22">
        <v>8</v>
      </c>
      <c r="K55" s="22">
        <v>8</v>
      </c>
      <c r="L55" s="22">
        <v>7</v>
      </c>
      <c r="M55" s="22"/>
      <c r="N55" s="22">
        <v>12</v>
      </c>
      <c r="O55" s="76"/>
      <c r="P55" s="25">
        <f>SUM(C55:N55)</f>
        <v>55</v>
      </c>
    </row>
    <row r="56" spans="1:16" s="12" customFormat="1" x14ac:dyDescent="0.25">
      <c r="A56" s="157" t="s">
        <v>263</v>
      </c>
      <c r="B56" s="158" t="s">
        <v>264</v>
      </c>
      <c r="C56" s="75">
        <v>4</v>
      </c>
      <c r="D56" s="22">
        <v>5</v>
      </c>
      <c r="E56" s="22">
        <v>4</v>
      </c>
      <c r="F56" s="22"/>
      <c r="G56" s="22">
        <v>4</v>
      </c>
      <c r="H56" s="22">
        <v>5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6"/>
      <c r="P56" s="25">
        <f>SUM(C56:N56)</f>
        <v>51</v>
      </c>
    </row>
    <row r="57" spans="1:16" s="12" customFormat="1" x14ac:dyDescent="0.25">
      <c r="A57" s="278" t="s">
        <v>265</v>
      </c>
      <c r="B57" s="279" t="s">
        <v>266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280"/>
      <c r="P57" s="281"/>
    </row>
    <row r="58" spans="1:16" s="12" customFormat="1" x14ac:dyDescent="0.25">
      <c r="A58" s="157" t="s">
        <v>267</v>
      </c>
      <c r="B58" s="158" t="s">
        <v>268</v>
      </c>
      <c r="C58" s="75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6"/>
      <c r="P58" s="25">
        <f>SUM(C58:N58)</f>
        <v>36</v>
      </c>
    </row>
    <row r="59" spans="1:16" s="12" customFormat="1" x14ac:dyDescent="0.25">
      <c r="A59" s="157" t="s">
        <v>269</v>
      </c>
      <c r="B59" s="158" t="s">
        <v>270</v>
      </c>
      <c r="C59" s="22">
        <v>5</v>
      </c>
      <c r="D59" s="22">
        <v>5</v>
      </c>
      <c r="E59" s="22"/>
      <c r="F59" s="22">
        <v>4</v>
      </c>
      <c r="G59" s="22">
        <v>4</v>
      </c>
      <c r="H59" s="22">
        <v>5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6"/>
      <c r="P59" s="25">
        <f>SUM(C59:N59)</f>
        <v>58</v>
      </c>
    </row>
    <row r="60" spans="1:16" s="12" customFormat="1" x14ac:dyDescent="0.25">
      <c r="A60" s="157" t="s">
        <v>277</v>
      </c>
      <c r="B60" s="158" t="s">
        <v>278</v>
      </c>
      <c r="C60" s="75">
        <v>5</v>
      </c>
      <c r="D60" s="22"/>
      <c r="E60" s="22">
        <v>3</v>
      </c>
      <c r="F60" s="22">
        <v>4</v>
      </c>
      <c r="G60" s="22">
        <v>4</v>
      </c>
      <c r="H60" s="22"/>
      <c r="I60" s="22"/>
      <c r="J60" s="22">
        <v>5</v>
      </c>
      <c r="K60" s="22"/>
      <c r="L60" s="22">
        <v>7</v>
      </c>
      <c r="M60" s="22"/>
      <c r="N60" s="22">
        <v>9</v>
      </c>
      <c r="O60" s="76"/>
      <c r="P60" s="25">
        <f>SUM(C60:N60)</f>
        <v>37</v>
      </c>
    </row>
    <row r="61" spans="1:16" s="12" customFormat="1" x14ac:dyDescent="0.25">
      <c r="A61" s="157" t="s">
        <v>285</v>
      </c>
      <c r="B61" s="158" t="s">
        <v>286</v>
      </c>
      <c r="C61" s="22">
        <v>4</v>
      </c>
      <c r="D61" s="22"/>
      <c r="E61" s="75">
        <v>4</v>
      </c>
      <c r="F61" s="22">
        <v>4</v>
      </c>
      <c r="G61" s="22">
        <v>3</v>
      </c>
      <c r="H61" s="22"/>
      <c r="I61" s="22">
        <v>4</v>
      </c>
      <c r="J61" s="22">
        <v>6</v>
      </c>
      <c r="K61" s="22"/>
      <c r="L61" s="22"/>
      <c r="M61" s="22">
        <v>8</v>
      </c>
      <c r="N61" s="22">
        <v>13</v>
      </c>
      <c r="O61" s="76"/>
      <c r="P61" s="25">
        <f>SUM(C61:N61)</f>
        <v>46</v>
      </c>
    </row>
    <row r="62" spans="1:16" s="12" customFormat="1" x14ac:dyDescent="0.25">
      <c r="A62" s="157" t="s">
        <v>287</v>
      </c>
      <c r="B62" s="158" t="s">
        <v>288</v>
      </c>
      <c r="C62" s="22"/>
      <c r="D62" s="22"/>
      <c r="E62" s="75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6"/>
      <c r="P62" s="25">
        <f>SUM(C62:N62)</f>
        <v>42</v>
      </c>
    </row>
    <row r="63" spans="1:16" s="12" customFormat="1" x14ac:dyDescent="0.25">
      <c r="A63" s="157" t="s">
        <v>291</v>
      </c>
      <c r="B63" s="158" t="s">
        <v>292</v>
      </c>
      <c r="C63" s="75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6"/>
      <c r="P63" s="25">
        <f>SUM(C63:N63)</f>
        <v>37</v>
      </c>
    </row>
    <row r="64" spans="1:16" s="12" customFormat="1" x14ac:dyDescent="0.25">
      <c r="A64" s="157" t="s">
        <v>299</v>
      </c>
      <c r="B64" s="158" t="s">
        <v>300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6"/>
      <c r="P64" s="25">
        <f>SUM(C64:N64)</f>
        <v>53</v>
      </c>
    </row>
    <row r="65" spans="1:16" s="12" customFormat="1" x14ac:dyDescent="0.25">
      <c r="A65" s="157" t="s">
        <v>305</v>
      </c>
      <c r="B65" s="158" t="s">
        <v>306</v>
      </c>
      <c r="C65" s="75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6"/>
      <c r="P65" s="25">
        <f>SUM(C65:N65)</f>
        <v>41</v>
      </c>
    </row>
    <row r="66" spans="1:16" s="12" customFormat="1" x14ac:dyDescent="0.25">
      <c r="A66" s="157" t="s">
        <v>311</v>
      </c>
      <c r="B66" s="158" t="s">
        <v>312</v>
      </c>
      <c r="C66" s="75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6"/>
      <c r="P66" s="25">
        <f>SUM(C66:N66)</f>
        <v>49</v>
      </c>
    </row>
    <row r="67" spans="1:16" s="12" customFormat="1" x14ac:dyDescent="0.25">
      <c r="A67" s="157" t="s">
        <v>325</v>
      </c>
      <c r="B67" s="158" t="s">
        <v>326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6"/>
      <c r="P67" s="25">
        <f>SUM(C67:N67)</f>
        <v>48</v>
      </c>
    </row>
    <row r="68" spans="1:16" s="12" customFormat="1" x14ac:dyDescent="0.25">
      <c r="A68" s="157" t="s">
        <v>337</v>
      </c>
      <c r="B68" s="158" t="s">
        <v>338</v>
      </c>
      <c r="C68" s="75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6"/>
      <c r="P68" s="25">
        <f>SUM(C68:N68)</f>
        <v>36</v>
      </c>
    </row>
    <row r="69" spans="1:16" s="12" customFormat="1" x14ac:dyDescent="0.25">
      <c r="A69" s="157" t="s">
        <v>339</v>
      </c>
      <c r="B69" s="158" t="s">
        <v>340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6"/>
      <c r="P69" s="25">
        <f>SUM(C69:N69)</f>
        <v>54</v>
      </c>
    </row>
    <row r="70" spans="1:16" s="12" customFormat="1" x14ac:dyDescent="0.25">
      <c r="A70" s="157" t="s">
        <v>343</v>
      </c>
      <c r="B70" s="158" t="s">
        <v>344</v>
      </c>
      <c r="C70" s="75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6"/>
      <c r="P70" s="25">
        <f>SUM(C70:N70)</f>
        <v>41</v>
      </c>
    </row>
    <row r="71" spans="1:16" s="12" customFormat="1" x14ac:dyDescent="0.25">
      <c r="A71" s="157" t="s">
        <v>345</v>
      </c>
      <c r="B71" s="158" t="s">
        <v>346</v>
      </c>
      <c r="C71" s="75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6"/>
      <c r="P71" s="25">
        <f>SUM(C71:N71)</f>
        <v>50</v>
      </c>
    </row>
    <row r="72" spans="1:16" s="12" customFormat="1" x14ac:dyDescent="0.25">
      <c r="A72" s="157" t="s">
        <v>349</v>
      </c>
      <c r="B72" s="158" t="s">
        <v>350</v>
      </c>
      <c r="C72" s="22">
        <v>2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6"/>
      <c r="P72" s="25">
        <f>SUM(C72:N72)</f>
        <v>45</v>
      </c>
    </row>
    <row r="73" spans="1:16" s="12" customFormat="1" x14ac:dyDescent="0.25">
      <c r="A73" s="157" t="s">
        <v>351</v>
      </c>
      <c r="B73" s="158" t="s">
        <v>352</v>
      </c>
      <c r="C73" s="75">
        <v>4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6"/>
      <c r="P73" s="25">
        <f>SUM(C73:N73)</f>
        <v>37</v>
      </c>
    </row>
    <row r="74" spans="1:16" s="12" customFormat="1" x14ac:dyDescent="0.25">
      <c r="A74" s="157" t="s">
        <v>355</v>
      </c>
      <c r="B74" s="158" t="s">
        <v>356</v>
      </c>
      <c r="C74" s="22">
        <v>5</v>
      </c>
      <c r="D74" s="22">
        <v>5</v>
      </c>
      <c r="E74" s="22"/>
      <c r="F74" s="22">
        <v>4</v>
      </c>
      <c r="G74" s="22">
        <v>4</v>
      </c>
      <c r="H74" s="22">
        <v>5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6"/>
      <c r="P74" s="25">
        <f>SUM(C74:N74)</f>
        <v>58</v>
      </c>
    </row>
    <row r="75" spans="1:16" s="12" customFormat="1" x14ac:dyDescent="0.25">
      <c r="A75" s="157" t="s">
        <v>357</v>
      </c>
      <c r="B75" s="158" t="s">
        <v>358</v>
      </c>
      <c r="C75" s="75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>
        <v>5</v>
      </c>
      <c r="K75" s="22"/>
      <c r="L75" s="22">
        <v>7</v>
      </c>
      <c r="M75" s="22"/>
      <c r="N75" s="22">
        <v>9</v>
      </c>
      <c r="O75" s="76"/>
      <c r="P75" s="25">
        <f>SUM(C75:N75)</f>
        <v>36</v>
      </c>
    </row>
    <row r="76" spans="1:16" s="12" customFormat="1" x14ac:dyDescent="0.25">
      <c r="A76" s="157" t="s">
        <v>361</v>
      </c>
      <c r="B76" s="158" t="s">
        <v>362</v>
      </c>
      <c r="C76" s="22">
        <v>5</v>
      </c>
      <c r="D76" s="22">
        <v>5</v>
      </c>
      <c r="E76" s="75">
        <v>5</v>
      </c>
      <c r="F76" s="22">
        <v>5</v>
      </c>
      <c r="G76" s="22"/>
      <c r="H76" s="22">
        <v>5</v>
      </c>
      <c r="I76" s="22"/>
      <c r="J76" s="22">
        <v>6</v>
      </c>
      <c r="K76" s="22"/>
      <c r="L76" s="22"/>
      <c r="M76" s="22">
        <v>8</v>
      </c>
      <c r="N76" s="22">
        <v>13</v>
      </c>
      <c r="O76" s="76"/>
      <c r="P76" s="25">
        <f>SUM(C76:N76)</f>
        <v>52</v>
      </c>
    </row>
    <row r="77" spans="1:16" s="12" customFormat="1" x14ac:dyDescent="0.25">
      <c r="A77" s="157" t="s">
        <v>365</v>
      </c>
      <c r="B77" s="158" t="s">
        <v>366</v>
      </c>
      <c r="C77" s="22">
        <v>4</v>
      </c>
      <c r="D77" s="22">
        <v>5</v>
      </c>
      <c r="E77" s="75">
        <v>4</v>
      </c>
      <c r="F77" s="22"/>
      <c r="G77" s="22">
        <v>5</v>
      </c>
      <c r="H77" s="22"/>
      <c r="I77" s="22">
        <v>5</v>
      </c>
      <c r="J77" s="22">
        <v>7</v>
      </c>
      <c r="K77" s="22">
        <v>5</v>
      </c>
      <c r="L77" s="22">
        <v>7</v>
      </c>
      <c r="M77" s="22"/>
      <c r="N77" s="22">
        <v>12</v>
      </c>
      <c r="O77" s="76"/>
      <c r="P77" s="25">
        <f>SUM(C77:N77)</f>
        <v>54</v>
      </c>
    </row>
    <row r="78" spans="1:16" s="12" customFormat="1" x14ac:dyDescent="0.25">
      <c r="A78" s="157" t="s">
        <v>377</v>
      </c>
      <c r="B78" s="158" t="s">
        <v>378</v>
      </c>
      <c r="C78" s="22">
        <v>4</v>
      </c>
      <c r="D78" s="22">
        <v>5</v>
      </c>
      <c r="E78" s="75">
        <v>5</v>
      </c>
      <c r="F78" s="22"/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6"/>
      <c r="P78" s="25">
        <f>SUM(C78:N78)</f>
        <v>47</v>
      </c>
    </row>
    <row r="79" spans="1:16" s="12" customFormat="1" x14ac:dyDescent="0.25">
      <c r="A79" s="157" t="s">
        <v>383</v>
      </c>
      <c r="B79" s="158" t="s">
        <v>384</v>
      </c>
      <c r="C79" s="75">
        <v>4</v>
      </c>
      <c r="D79" s="22">
        <v>5</v>
      </c>
      <c r="E79" s="22">
        <v>4</v>
      </c>
      <c r="F79" s="22"/>
      <c r="G79" s="22">
        <v>4</v>
      </c>
      <c r="H79" s="22">
        <v>3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6"/>
      <c r="P79" s="25">
        <f>SUM(C79:N79)</f>
        <v>56</v>
      </c>
    </row>
    <row r="80" spans="1:16" s="12" customFormat="1" x14ac:dyDescent="0.25">
      <c r="A80" s="157" t="s">
        <v>387</v>
      </c>
      <c r="B80" s="158" t="s">
        <v>388</v>
      </c>
      <c r="C80" s="22">
        <v>4</v>
      </c>
      <c r="D80" s="22">
        <v>5</v>
      </c>
      <c r="E80" s="75">
        <v>4</v>
      </c>
      <c r="F80" s="22"/>
      <c r="G80" s="22">
        <v>5</v>
      </c>
      <c r="H80" s="22"/>
      <c r="I80" s="22">
        <v>5</v>
      </c>
      <c r="J80" s="22">
        <v>7</v>
      </c>
      <c r="K80" s="22">
        <v>5</v>
      </c>
      <c r="L80" s="22">
        <v>7</v>
      </c>
      <c r="M80" s="22"/>
      <c r="N80" s="22">
        <v>12</v>
      </c>
      <c r="O80" s="76"/>
      <c r="P80" s="25">
        <f>SUM(C80:N80)</f>
        <v>54</v>
      </c>
    </row>
    <row r="81" spans="1:16" s="12" customFormat="1" x14ac:dyDescent="0.25">
      <c r="A81" s="157" t="s">
        <v>389</v>
      </c>
      <c r="B81" s="158" t="s">
        <v>390</v>
      </c>
      <c r="C81" s="75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6</v>
      </c>
      <c r="K81" s="22"/>
      <c r="L81" s="22"/>
      <c r="M81" s="22">
        <v>8</v>
      </c>
      <c r="N81" s="22">
        <v>13</v>
      </c>
      <c r="O81" s="76"/>
      <c r="P81" s="25">
        <f>SUM(C81:N81)</f>
        <v>47</v>
      </c>
    </row>
    <row r="82" spans="1:16" s="12" customFormat="1" x14ac:dyDescent="0.25">
      <c r="A82" s="157" t="s">
        <v>391</v>
      </c>
      <c r="B82" s="158" t="s">
        <v>392</v>
      </c>
      <c r="C82" s="22">
        <v>4</v>
      </c>
      <c r="D82" s="22">
        <v>3</v>
      </c>
      <c r="E82" s="22">
        <v>2</v>
      </c>
      <c r="F82" s="22">
        <v>1</v>
      </c>
      <c r="G82" s="22">
        <v>5</v>
      </c>
      <c r="H82" s="22">
        <v>5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6"/>
      <c r="P82" s="25">
        <f>SUM(C82:N82)</f>
        <v>49</v>
      </c>
    </row>
    <row r="83" spans="1:16" s="12" customFormat="1" x14ac:dyDescent="0.25">
      <c r="A83" s="157" t="s">
        <v>393</v>
      </c>
      <c r="B83" s="158" t="s">
        <v>394</v>
      </c>
      <c r="C83" s="75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6"/>
      <c r="P83" s="25">
        <f>SUM(C83:N83)</f>
        <v>36</v>
      </c>
    </row>
    <row r="84" spans="1:16" s="12" customFormat="1" x14ac:dyDescent="0.25">
      <c r="A84" s="157" t="s">
        <v>395</v>
      </c>
      <c r="B84" s="158" t="s">
        <v>396</v>
      </c>
      <c r="C84" s="22">
        <v>5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6"/>
      <c r="P84" s="25">
        <f>SUM(C84:N84)</f>
        <v>55</v>
      </c>
    </row>
    <row r="85" spans="1:16" s="12" customFormat="1" x14ac:dyDescent="0.25">
      <c r="A85" s="157" t="s">
        <v>403</v>
      </c>
      <c r="B85" s="158" t="s">
        <v>404</v>
      </c>
      <c r="C85" s="75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6"/>
      <c r="P85" s="25">
        <f>SUM(C85:N85)</f>
        <v>42</v>
      </c>
    </row>
    <row r="86" spans="1:16" s="12" customFormat="1" x14ac:dyDescent="0.25">
      <c r="A86" s="157" t="s">
        <v>413</v>
      </c>
      <c r="B86" s="158" t="s">
        <v>414</v>
      </c>
      <c r="C86" s="75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6"/>
      <c r="P86" s="25">
        <f>SUM(C86:N86)</f>
        <v>49</v>
      </c>
    </row>
    <row r="87" spans="1:16" s="12" customFormat="1" x14ac:dyDescent="0.25">
      <c r="A87" s="157" t="s">
        <v>417</v>
      </c>
      <c r="B87" s="158" t="s">
        <v>418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6"/>
      <c r="P87" s="25">
        <f>SUM(C87:N87)</f>
        <v>47</v>
      </c>
    </row>
    <row r="88" spans="1:16" s="12" customFormat="1" ht="15.75" x14ac:dyDescent="0.25">
      <c r="A88" s="190" t="s">
        <v>47</v>
      </c>
      <c r="B88" s="191"/>
      <c r="C88" s="83">
        <f t="shared" ref="C88:N88" si="1">COUNTA(C15:C87)</f>
        <v>68</v>
      </c>
      <c r="D88" s="48">
        <f t="shared" si="1"/>
        <v>43</v>
      </c>
      <c r="E88" s="48">
        <f t="shared" si="1"/>
        <v>50</v>
      </c>
      <c r="F88" s="48">
        <f t="shared" si="1"/>
        <v>40</v>
      </c>
      <c r="G88" s="48">
        <f t="shared" si="1"/>
        <v>68</v>
      </c>
      <c r="H88" s="48">
        <f t="shared" si="1"/>
        <v>36</v>
      </c>
      <c r="I88" s="48">
        <f t="shared" si="1"/>
        <v>17</v>
      </c>
      <c r="J88" s="48">
        <f t="shared" si="1"/>
        <v>46</v>
      </c>
      <c r="K88" s="48">
        <f t="shared" si="1"/>
        <v>49</v>
      </c>
      <c r="L88" s="48">
        <f t="shared" si="1"/>
        <v>61</v>
      </c>
      <c r="M88" s="48">
        <f t="shared" si="1"/>
        <v>34</v>
      </c>
      <c r="N88" s="48">
        <f t="shared" si="1"/>
        <v>70</v>
      </c>
      <c r="O88" s="26">
        <f>COUNT(O15:O87)</f>
        <v>0</v>
      </c>
      <c r="P88" s="56"/>
    </row>
    <row r="89" spans="1:16" s="12" customFormat="1" ht="15.75" x14ac:dyDescent="0.25">
      <c r="A89" s="182" t="s">
        <v>4</v>
      </c>
      <c r="B89" s="183"/>
      <c r="C89" s="152">
        <f t="shared" ref="C89:O89" si="2">COUNTIF(C15:C87,"&gt;"&amp;C14)</f>
        <v>55</v>
      </c>
      <c r="D89" s="155">
        <f t="shared" si="2"/>
        <v>34</v>
      </c>
      <c r="E89" s="155">
        <f t="shared" si="2"/>
        <v>29</v>
      </c>
      <c r="F89" s="155">
        <f t="shared" si="2"/>
        <v>29</v>
      </c>
      <c r="G89" s="155">
        <f t="shared" si="2"/>
        <v>53</v>
      </c>
      <c r="H89" s="155">
        <f t="shared" si="2"/>
        <v>14</v>
      </c>
      <c r="I89" s="155">
        <f t="shared" si="2"/>
        <v>17</v>
      </c>
      <c r="J89" s="155">
        <f t="shared" si="2"/>
        <v>30</v>
      </c>
      <c r="K89" s="155">
        <f t="shared" si="2"/>
        <v>19</v>
      </c>
      <c r="L89" s="155">
        <f t="shared" si="2"/>
        <v>45</v>
      </c>
      <c r="M89" s="155">
        <f t="shared" si="2"/>
        <v>27</v>
      </c>
      <c r="N89" s="155">
        <f t="shared" si="2"/>
        <v>66</v>
      </c>
      <c r="O89" s="26">
        <f t="shared" si="2"/>
        <v>0</v>
      </c>
      <c r="P89" s="56"/>
    </row>
    <row r="90" spans="1:16" s="12" customFormat="1" ht="15.75" x14ac:dyDescent="0.25">
      <c r="A90" s="182" t="s">
        <v>52</v>
      </c>
      <c r="B90" s="183"/>
      <c r="C90" s="152">
        <f t="shared" ref="C90:N90" si="3">ROUND(C89*100/C88,0)</f>
        <v>81</v>
      </c>
      <c r="D90" s="152">
        <f t="shared" si="3"/>
        <v>79</v>
      </c>
      <c r="E90" s="155">
        <f t="shared" si="3"/>
        <v>58</v>
      </c>
      <c r="F90" s="155">
        <f t="shared" si="3"/>
        <v>73</v>
      </c>
      <c r="G90" s="155">
        <f t="shared" si="3"/>
        <v>78</v>
      </c>
      <c r="H90" s="155">
        <f t="shared" si="3"/>
        <v>39</v>
      </c>
      <c r="I90" s="155">
        <f t="shared" si="3"/>
        <v>100</v>
      </c>
      <c r="J90" s="155">
        <f t="shared" si="3"/>
        <v>65</v>
      </c>
      <c r="K90" s="155">
        <f t="shared" si="3"/>
        <v>39</v>
      </c>
      <c r="L90" s="155">
        <f t="shared" si="3"/>
        <v>74</v>
      </c>
      <c r="M90" s="155">
        <f t="shared" si="3"/>
        <v>79</v>
      </c>
      <c r="N90" s="155">
        <f t="shared" si="3"/>
        <v>94</v>
      </c>
      <c r="O90" s="26" t="e">
        <f>ROUND(O89*100/O88,0)</f>
        <v>#DIV/0!</v>
      </c>
      <c r="P90" s="56"/>
    </row>
    <row r="91" spans="1:16" s="12" customFormat="1" x14ac:dyDescent="0.25">
      <c r="A91" s="186" t="s">
        <v>14</v>
      </c>
      <c r="B91" s="187"/>
      <c r="C91" s="152" t="str">
        <f>IF(C90&gt;=80,"3",IF(C90&gt;=70,"2",IF(C90&gt;=60,"1","-")))</f>
        <v>3</v>
      </c>
      <c r="D91" s="155" t="str">
        <f t="shared" ref="D91:O91" si="4">IF(D90&gt;=80,"3",IF(D90&gt;=70,"2",IF(D90&gt;=60,"1","-")))</f>
        <v>2</v>
      </c>
      <c r="E91" s="155" t="str">
        <f t="shared" si="4"/>
        <v>-</v>
      </c>
      <c r="F91" s="155" t="str">
        <f t="shared" si="4"/>
        <v>2</v>
      </c>
      <c r="G91" s="155" t="str">
        <f t="shared" si="4"/>
        <v>2</v>
      </c>
      <c r="H91" s="155" t="str">
        <f t="shared" si="4"/>
        <v>-</v>
      </c>
      <c r="I91" s="155" t="str">
        <f t="shared" si="4"/>
        <v>3</v>
      </c>
      <c r="J91" s="155" t="str">
        <f t="shared" si="4"/>
        <v>1</v>
      </c>
      <c r="K91" s="155" t="str">
        <f t="shared" si="4"/>
        <v>-</v>
      </c>
      <c r="L91" s="155" t="str">
        <f t="shared" si="4"/>
        <v>2</v>
      </c>
      <c r="M91" s="155" t="str">
        <f t="shared" si="4"/>
        <v>2</v>
      </c>
      <c r="N91" s="155" t="str">
        <f t="shared" si="4"/>
        <v>3</v>
      </c>
      <c r="O91" s="26" t="e">
        <f t="shared" si="4"/>
        <v>#DIV/0!</v>
      </c>
      <c r="P91" s="56"/>
    </row>
    <row r="92" spans="1:16" s="12" customFormat="1" x14ac:dyDescent="0.25">
      <c r="B92" s="8"/>
      <c r="C92" s="9"/>
      <c r="D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P92" s="9"/>
    </row>
    <row r="93" spans="1:16" s="12" customFormat="1" ht="18.75" x14ac:dyDescent="0.3">
      <c r="B93" s="8"/>
      <c r="C93" s="9"/>
      <c r="D93" s="9"/>
      <c r="E93" s="10"/>
      <c r="F93" s="56"/>
      <c r="G93" s="55"/>
      <c r="H93" s="57" t="s">
        <v>15</v>
      </c>
      <c r="I93" s="57"/>
      <c r="J93" s="13" t="s">
        <v>18</v>
      </c>
      <c r="K93" s="13"/>
      <c r="L93" s="14"/>
      <c r="M93" s="14"/>
      <c r="N93" s="15"/>
      <c r="P93" s="9"/>
    </row>
    <row r="94" spans="1:16" s="12" customFormat="1" ht="20.25" x14ac:dyDescent="0.3">
      <c r="B94" s="8"/>
      <c r="C94" s="16"/>
      <c r="D94" s="17"/>
      <c r="E94" s="11"/>
      <c r="F94" s="156" t="s">
        <v>16</v>
      </c>
      <c r="G94" s="55"/>
      <c r="H94" s="18" t="s">
        <v>35</v>
      </c>
      <c r="I94" s="18" t="s">
        <v>14</v>
      </c>
      <c r="J94" s="18" t="s">
        <v>35</v>
      </c>
      <c r="K94" s="18" t="s">
        <v>14</v>
      </c>
      <c r="L94" s="19"/>
      <c r="M94" s="19"/>
      <c r="N94" s="16"/>
      <c r="P94" s="9"/>
    </row>
    <row r="95" spans="1:16" s="12" customFormat="1" ht="20.25" x14ac:dyDescent="0.3">
      <c r="B95" s="8"/>
      <c r="C95" s="16"/>
      <c r="D95" s="16"/>
      <c r="E95" s="11"/>
      <c r="F95" s="156" t="s">
        <v>31</v>
      </c>
      <c r="G95" s="55"/>
      <c r="H95" s="21">
        <f>AVERAGE(M90)</f>
        <v>79</v>
      </c>
      <c r="I95" s="155" t="str">
        <f>IF(H95&gt;=80,"3",IF(H95&gt;=70,"2",IF(H95&gt;=60,"1",IF(H95&lt;59,"-"))))</f>
        <v>2</v>
      </c>
      <c r="J95" s="155" t="e">
        <f>(H95*0.3)+($O$90*0.7)</f>
        <v>#DIV/0!</v>
      </c>
      <c r="K95" s="155" t="e">
        <f>IF(J95&gt;=80,"3",IF(J95&gt;=70,"2",IF(J95&gt;=60,"1",IF(J95&lt;59,"-"))))</f>
        <v>#DIV/0!</v>
      </c>
      <c r="L95" s="20"/>
      <c r="M95" s="20"/>
      <c r="N95" s="16"/>
      <c r="P95" s="9"/>
    </row>
    <row r="96" spans="1:16" s="12" customFormat="1" ht="20.25" x14ac:dyDescent="0.3">
      <c r="B96" s="8"/>
      <c r="C96" s="9"/>
      <c r="D96" s="9"/>
      <c r="E96" s="10"/>
      <c r="F96" s="156" t="s">
        <v>32</v>
      </c>
      <c r="G96" s="55"/>
      <c r="H96" s="21">
        <f>AVERAGE(D90,J90,K90)</f>
        <v>61</v>
      </c>
      <c r="I96" s="155" t="str">
        <f t="shared" ref="I96:I99" si="5">IF(H96&gt;=80,"3",IF(H96&gt;=70,"2",IF(H96&gt;=60,"1",IF(H96&lt;59,"-"))))</f>
        <v>1</v>
      </c>
      <c r="J96" s="155" t="e">
        <f t="shared" ref="J96:J99" si="6">(H96*0.3)+($O$90*0.7)</f>
        <v>#DIV/0!</v>
      </c>
      <c r="K96" s="155" t="e">
        <f>IF(J96&gt;=80,"3",IF(J96&gt;=70,"2",IF(J96&gt;=60,"1",IF(J96&lt;59,"-"))))</f>
        <v>#DIV/0!</v>
      </c>
      <c r="L96" s="20"/>
      <c r="M96" s="20"/>
      <c r="N96" s="16"/>
      <c r="P96" s="9"/>
    </row>
    <row r="97" spans="1:16" s="12" customFormat="1" ht="20.25" x14ac:dyDescent="0.3">
      <c r="B97" s="8"/>
      <c r="C97" s="9"/>
      <c r="D97" s="9"/>
      <c r="E97" s="10"/>
      <c r="F97" s="156" t="s">
        <v>33</v>
      </c>
      <c r="G97" s="55"/>
      <c r="H97" s="21">
        <f>AVERAGE(F90,I90)</f>
        <v>86.5</v>
      </c>
      <c r="I97" s="155" t="str">
        <f t="shared" si="5"/>
        <v>3</v>
      </c>
      <c r="J97" s="155" t="e">
        <f t="shared" si="6"/>
        <v>#DIV/0!</v>
      </c>
      <c r="K97" s="155" t="e">
        <f>IF(J97&gt;=80,"3",IF(J97&gt;=70,"2",IF(J97&gt;=60,"1",IF(J97&lt;59,"-"))))</f>
        <v>#DIV/0!</v>
      </c>
      <c r="L97" s="20"/>
      <c r="M97" s="20"/>
      <c r="N97" s="16"/>
      <c r="P97" s="9"/>
    </row>
    <row r="98" spans="1:16" s="12" customFormat="1" ht="20.25" x14ac:dyDescent="0.3">
      <c r="B98" s="8"/>
      <c r="C98" s="9"/>
      <c r="D98" s="9"/>
      <c r="E98" s="10"/>
      <c r="F98" s="156" t="s">
        <v>34</v>
      </c>
      <c r="G98" s="55"/>
      <c r="H98" s="21">
        <f>AVERAGE(H90)</f>
        <v>39</v>
      </c>
      <c r="I98" s="155" t="str">
        <f t="shared" si="5"/>
        <v>-</v>
      </c>
      <c r="J98" s="155" t="e">
        <f t="shared" si="6"/>
        <v>#DIV/0!</v>
      </c>
      <c r="K98" s="155" t="e">
        <f>IF(J98&gt;=80,"3",IF(J98&gt;=70,"2",IF(J98&gt;=60,"1",IF(J98&lt;59,"-"))))</f>
        <v>#DIV/0!</v>
      </c>
      <c r="L98" s="20"/>
      <c r="M98" s="20"/>
      <c r="N98" s="16"/>
      <c r="P98" s="9"/>
    </row>
    <row r="99" spans="1:16" s="12" customFormat="1" ht="20.25" x14ac:dyDescent="0.3">
      <c r="B99" s="8"/>
      <c r="C99" s="9"/>
      <c r="D99" s="9"/>
      <c r="E99" s="10"/>
      <c r="F99" s="156" t="s">
        <v>59</v>
      </c>
      <c r="G99" s="55"/>
      <c r="H99" s="21">
        <f>AVERAGE(C90,E90,G90,L90,N90)</f>
        <v>77</v>
      </c>
      <c r="I99" s="155" t="str">
        <f t="shared" si="5"/>
        <v>2</v>
      </c>
      <c r="J99" s="155" t="e">
        <f t="shared" si="6"/>
        <v>#DIV/0!</v>
      </c>
      <c r="K99" s="155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9"/>
    </row>
    <row r="101" spans="1:16" x14ac:dyDescent="0.25">
      <c r="A101" s="38"/>
    </row>
    <row r="102" spans="1:16" x14ac:dyDescent="0.25">
      <c r="A102" s="38"/>
    </row>
    <row r="103" spans="1:16" x14ac:dyDescent="0.25">
      <c r="A103" s="38"/>
    </row>
    <row r="104" spans="1:16" x14ac:dyDescent="0.25">
      <c r="A104" s="38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</sheetData>
  <mergeCells count="21">
    <mergeCell ref="A91:B91"/>
    <mergeCell ref="C6:G6"/>
    <mergeCell ref="H6:L6"/>
    <mergeCell ref="M6:P6"/>
    <mergeCell ref="C9:N9"/>
    <mergeCell ref="C10:I10"/>
    <mergeCell ref="J10:M10"/>
    <mergeCell ref="A12:B12"/>
    <mergeCell ref="A13:B13"/>
    <mergeCell ref="A88:B88"/>
    <mergeCell ref="A89:B89"/>
    <mergeCell ref="A90:B90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8" t="str">
        <f>'4.7.2'!D8</f>
        <v>Sub:  DATA VISUALIZATION AND BUSINESS REPORTING USING TABLEAU          Sub Code: 4.7.2</v>
      </c>
      <c r="B1" s="228"/>
      <c r="C1" s="228"/>
      <c r="D1" s="228"/>
      <c r="E1" s="228"/>
      <c r="F1" s="228"/>
      <c r="G1" s="228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'4.7.2'!H95</f>
        <v>79</v>
      </c>
      <c r="E5" s="28" t="str">
        <f>'4.7.2'!I95</f>
        <v>2</v>
      </c>
      <c r="F5" s="28" t="e">
        <f>'4.7.2'!J95</f>
        <v>#DIV/0!</v>
      </c>
      <c r="G5" s="28" t="e">
        <f>'4.7.2'!K95</f>
        <v>#DIV/0!</v>
      </c>
    </row>
    <row r="6" spans="1:13" x14ac:dyDescent="0.25">
      <c r="C6" s="85" t="s">
        <v>1</v>
      </c>
      <c r="D6" s="28">
        <f>'4.7.2'!H96</f>
        <v>61</v>
      </c>
      <c r="E6" s="28" t="str">
        <f>'4.7.2'!I96</f>
        <v>1</v>
      </c>
      <c r="F6" s="28" t="e">
        <f>'4.7.2'!J96</f>
        <v>#DIV/0!</v>
      </c>
      <c r="G6" s="28" t="e">
        <f>'4.7.2'!K96</f>
        <v>#DIV/0!</v>
      </c>
    </row>
    <row r="7" spans="1:13" x14ac:dyDescent="0.25">
      <c r="C7" s="85" t="s">
        <v>2</v>
      </c>
      <c r="D7" s="28">
        <f>'4.7.2'!H97</f>
        <v>86.5</v>
      </c>
      <c r="E7" s="28" t="str">
        <f>'4.7.2'!I97</f>
        <v>3</v>
      </c>
      <c r="F7" s="28" t="e">
        <f>'4.7.2'!J97</f>
        <v>#DIV/0!</v>
      </c>
      <c r="G7" s="28" t="e">
        <f>'4.7.2'!K97</f>
        <v>#DIV/0!</v>
      </c>
    </row>
    <row r="8" spans="1:13" x14ac:dyDescent="0.25">
      <c r="C8" s="85" t="s">
        <v>3</v>
      </c>
      <c r="D8" s="28">
        <f>'4.7.2'!H98</f>
        <v>39</v>
      </c>
      <c r="E8" s="28" t="str">
        <f>'4.7.2'!I98</f>
        <v>-</v>
      </c>
      <c r="F8" s="28" t="e">
        <f>'4.7.2'!J98</f>
        <v>#DIV/0!</v>
      </c>
      <c r="G8" s="28" t="e">
        <f>'4.7.2'!K98</f>
        <v>#DIV/0!</v>
      </c>
    </row>
    <row r="9" spans="1:13" x14ac:dyDescent="0.25">
      <c r="C9" s="85" t="s">
        <v>58</v>
      </c>
      <c r="D9" s="28">
        <f>'4.7.2'!H99</f>
        <v>77</v>
      </c>
      <c r="E9" s="28" t="str">
        <f>'4.7.2'!I99</f>
        <v>2</v>
      </c>
      <c r="F9" s="28" t="e">
        <f>'4.7.2'!J99</f>
        <v>#DIV/0!</v>
      </c>
      <c r="G9" s="28" t="e">
        <f>'4.7.2'!K99</f>
        <v>#DIV/0!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42">
        <v>3</v>
      </c>
      <c r="D14" s="43">
        <v>2</v>
      </c>
      <c r="E14" s="43">
        <v>2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2</v>
      </c>
      <c r="L14" s="43">
        <v>2</v>
      </c>
      <c r="M14" s="43">
        <v>3</v>
      </c>
    </row>
    <row r="15" spans="1:13" ht="16.5" thickBot="1" x14ac:dyDescent="0.3">
      <c r="B15" s="74" t="s">
        <v>9</v>
      </c>
      <c r="C15" s="44">
        <v>3</v>
      </c>
      <c r="D15" s="45">
        <v>3</v>
      </c>
      <c r="E15" s="45">
        <v>3</v>
      </c>
      <c r="F15" s="45">
        <v>3</v>
      </c>
      <c r="G15" s="45">
        <v>3</v>
      </c>
      <c r="H15" s="45">
        <v>3</v>
      </c>
      <c r="I15" s="45">
        <v>3</v>
      </c>
      <c r="J15" s="45">
        <v>3</v>
      </c>
      <c r="K15" s="45">
        <v>2</v>
      </c>
      <c r="L15" s="43">
        <v>3</v>
      </c>
      <c r="M15" s="43">
        <v>3</v>
      </c>
    </row>
    <row r="16" spans="1:13" ht="16.5" thickBot="1" x14ac:dyDescent="0.3">
      <c r="B16" s="74" t="s">
        <v>10</v>
      </c>
      <c r="C16" s="44">
        <v>3</v>
      </c>
      <c r="D16" s="45">
        <v>3</v>
      </c>
      <c r="E16" s="45">
        <v>2</v>
      </c>
      <c r="F16" s="45">
        <v>3</v>
      </c>
      <c r="G16" s="45">
        <v>3</v>
      </c>
      <c r="H16" s="45">
        <v>3</v>
      </c>
      <c r="I16" s="45">
        <v>3</v>
      </c>
      <c r="J16" s="45">
        <v>3</v>
      </c>
      <c r="K16" s="45">
        <v>3</v>
      </c>
      <c r="L16" s="43">
        <v>2</v>
      </c>
      <c r="M16" s="43">
        <v>3</v>
      </c>
    </row>
    <row r="17" spans="1:13" ht="16.5" thickBot="1" x14ac:dyDescent="0.3">
      <c r="B17" s="74" t="s">
        <v>11</v>
      </c>
      <c r="C17" s="44">
        <v>3</v>
      </c>
      <c r="D17" s="45">
        <v>3</v>
      </c>
      <c r="E17" s="45">
        <v>3</v>
      </c>
      <c r="F17" s="45">
        <v>3</v>
      </c>
      <c r="G17" s="45">
        <v>3</v>
      </c>
      <c r="H17" s="45">
        <v>2</v>
      </c>
      <c r="I17" s="45">
        <v>3</v>
      </c>
      <c r="J17" s="45">
        <v>3</v>
      </c>
      <c r="K17" s="45">
        <v>2</v>
      </c>
      <c r="L17" s="43">
        <v>2</v>
      </c>
      <c r="M17" s="43">
        <v>3</v>
      </c>
    </row>
    <row r="18" spans="1:13" ht="16.5" thickBot="1" x14ac:dyDescent="0.3">
      <c r="B18" s="74" t="s">
        <v>57</v>
      </c>
      <c r="C18" s="44">
        <v>3</v>
      </c>
      <c r="D18" s="45">
        <v>3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3">
        <v>2</v>
      </c>
      <c r="M18" s="43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155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155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155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155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155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155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M22:M23"/>
    <mergeCell ref="A1:G1"/>
    <mergeCell ref="A22:B22"/>
    <mergeCell ref="C22:C23"/>
    <mergeCell ref="D22:D23"/>
    <mergeCell ref="E22:E23"/>
    <mergeCell ref="F22:F23"/>
    <mergeCell ref="G22:G23"/>
    <mergeCell ref="A23:B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P59" sqref="P59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64</v>
      </c>
      <c r="M5" s="204"/>
      <c r="N5" s="204" t="s">
        <v>44</v>
      </c>
      <c r="O5" s="204"/>
      <c r="P5" s="95" t="s">
        <v>510</v>
      </c>
    </row>
    <row r="6" spans="1:16" ht="37.5" x14ac:dyDescent="0.3">
      <c r="A6" s="130" t="s">
        <v>55</v>
      </c>
      <c r="B6" s="95"/>
      <c r="C6" s="204" t="s">
        <v>508</v>
      </c>
      <c r="D6" s="213"/>
      <c r="E6" s="213"/>
      <c r="F6" s="213"/>
      <c r="G6" s="213"/>
      <c r="H6" s="204" t="s">
        <v>45</v>
      </c>
      <c r="I6" s="204"/>
      <c r="J6" s="204"/>
      <c r="K6" s="204"/>
      <c r="L6" s="204"/>
      <c r="M6" s="300" t="s">
        <v>511</v>
      </c>
      <c r="N6" s="297"/>
      <c r="O6" s="297"/>
      <c r="P6" s="29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54"/>
      <c r="P7" s="97"/>
    </row>
    <row r="8" spans="1:16" ht="25.5" customHeight="1" x14ac:dyDescent="0.3">
      <c r="A8" s="98"/>
      <c r="B8" s="96"/>
      <c r="C8" s="99"/>
      <c r="D8" s="95" t="s">
        <v>509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223" t="s">
        <v>37</v>
      </c>
      <c r="D10" s="224"/>
      <c r="E10" s="224"/>
      <c r="F10" s="224"/>
      <c r="G10" s="224"/>
      <c r="H10" s="224"/>
      <c r="I10" s="225"/>
      <c r="J10" s="223" t="s">
        <v>38</v>
      </c>
      <c r="K10" s="224"/>
      <c r="L10" s="224"/>
      <c r="M10" s="225"/>
      <c r="N10" s="104" t="s">
        <v>39</v>
      </c>
      <c r="O10" s="101"/>
      <c r="P10" s="100"/>
    </row>
    <row r="11" spans="1:16" s="12" customFormat="1" ht="15.75" x14ac:dyDescent="0.25">
      <c r="A11" s="150" t="s">
        <v>20</v>
      </c>
      <c r="B11" s="151"/>
      <c r="C11" s="155">
        <v>1</v>
      </c>
      <c r="D11" s="155">
        <v>2</v>
      </c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 t="s">
        <v>40</v>
      </c>
      <c r="P11" s="155" t="s">
        <v>36</v>
      </c>
    </row>
    <row r="12" spans="1:16" s="12" customFormat="1" ht="15.75" x14ac:dyDescent="0.25">
      <c r="A12" s="207" t="s">
        <v>62</v>
      </c>
      <c r="B12" s="208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55" t="s">
        <v>19</v>
      </c>
      <c r="P12" s="155" t="s">
        <v>19</v>
      </c>
    </row>
    <row r="13" spans="1:16" s="12" customFormat="1" ht="15.75" x14ac:dyDescent="0.25">
      <c r="A13" s="202" t="s">
        <v>22</v>
      </c>
      <c r="B13" s="203"/>
      <c r="C13" s="155">
        <v>5</v>
      </c>
      <c r="D13" s="155">
        <v>5</v>
      </c>
      <c r="E13" s="155">
        <v>5</v>
      </c>
      <c r="F13" s="155">
        <v>5</v>
      </c>
      <c r="G13" s="155">
        <v>5</v>
      </c>
      <c r="H13" s="155">
        <v>5</v>
      </c>
      <c r="I13" s="155">
        <v>5</v>
      </c>
      <c r="J13" s="155">
        <v>10</v>
      </c>
      <c r="K13" s="155">
        <v>10</v>
      </c>
      <c r="L13" s="155">
        <v>10</v>
      </c>
      <c r="M13" s="155">
        <v>10</v>
      </c>
      <c r="N13" s="155">
        <v>15</v>
      </c>
      <c r="O13" s="155">
        <v>70</v>
      </c>
      <c r="P13" s="155">
        <v>70</v>
      </c>
    </row>
    <row r="14" spans="1:16" s="12" customFormat="1" ht="22.5" customHeight="1" x14ac:dyDescent="0.25">
      <c r="A14" s="153" t="s">
        <v>53</v>
      </c>
      <c r="B14" s="15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157" t="s">
        <v>73</v>
      </c>
      <c r="B15" s="158" t="s">
        <v>74</v>
      </c>
      <c r="C15" s="22">
        <v>4</v>
      </c>
      <c r="D15" s="22">
        <v>3</v>
      </c>
      <c r="E15" s="22">
        <v>2</v>
      </c>
      <c r="F15" s="22">
        <v>1</v>
      </c>
      <c r="G15" s="22">
        <v>5</v>
      </c>
      <c r="H15" s="22">
        <v>3</v>
      </c>
      <c r="I15" s="22"/>
      <c r="J15" s="22">
        <v>8</v>
      </c>
      <c r="K15" s="22"/>
      <c r="L15" s="22">
        <v>8</v>
      </c>
      <c r="M15" s="22">
        <v>9</v>
      </c>
      <c r="N15" s="22">
        <v>12</v>
      </c>
      <c r="O15" s="76"/>
      <c r="P15" s="25">
        <f>SUM(C15:N15)</f>
        <v>55</v>
      </c>
    </row>
    <row r="16" spans="1:16" s="12" customFormat="1" x14ac:dyDescent="0.25">
      <c r="A16" s="157" t="s">
        <v>79</v>
      </c>
      <c r="B16" s="158" t="s">
        <v>80</v>
      </c>
      <c r="C16" s="75">
        <v>3</v>
      </c>
      <c r="D16" s="22"/>
      <c r="E16" s="22"/>
      <c r="F16" s="22"/>
      <c r="G16" s="22">
        <v>1</v>
      </c>
      <c r="H16" s="22"/>
      <c r="I16" s="22"/>
      <c r="J16" s="22"/>
      <c r="K16" s="22">
        <v>9</v>
      </c>
      <c r="L16" s="22">
        <v>8</v>
      </c>
      <c r="M16" s="22">
        <v>8</v>
      </c>
      <c r="N16" s="22">
        <v>12</v>
      </c>
      <c r="O16" s="76"/>
      <c r="P16" s="25">
        <f t="shared" ref="P16:P79" si="1">SUM(C16:N16)</f>
        <v>41</v>
      </c>
    </row>
    <row r="17" spans="1:16" s="12" customFormat="1" x14ac:dyDescent="0.25">
      <c r="A17" s="157" t="s">
        <v>81</v>
      </c>
      <c r="B17" s="158" t="s">
        <v>82</v>
      </c>
      <c r="C17" s="22">
        <v>5</v>
      </c>
      <c r="D17" s="22">
        <v>5</v>
      </c>
      <c r="E17" s="22"/>
      <c r="F17" s="22">
        <v>4</v>
      </c>
      <c r="G17" s="22">
        <v>4</v>
      </c>
      <c r="H17" s="22">
        <v>2</v>
      </c>
      <c r="I17" s="22"/>
      <c r="J17" s="22">
        <v>8</v>
      </c>
      <c r="K17" s="22">
        <v>8</v>
      </c>
      <c r="L17" s="22">
        <v>7</v>
      </c>
      <c r="M17" s="22"/>
      <c r="N17" s="22">
        <v>12</v>
      </c>
      <c r="O17" s="76"/>
      <c r="P17" s="25">
        <f t="shared" si="1"/>
        <v>55</v>
      </c>
    </row>
    <row r="18" spans="1:16" s="12" customFormat="1" x14ac:dyDescent="0.25">
      <c r="A18" s="157" t="s">
        <v>95</v>
      </c>
      <c r="B18" s="158" t="s">
        <v>96</v>
      </c>
      <c r="C18" s="75">
        <v>4</v>
      </c>
      <c r="D18" s="22">
        <v>5</v>
      </c>
      <c r="E18" s="22">
        <v>4</v>
      </c>
      <c r="F18" s="22"/>
      <c r="G18" s="22">
        <v>4</v>
      </c>
      <c r="H18" s="22">
        <v>5</v>
      </c>
      <c r="I18" s="22"/>
      <c r="J18" s="22">
        <v>7</v>
      </c>
      <c r="K18" s="22"/>
      <c r="L18" s="22">
        <v>5</v>
      </c>
      <c r="M18" s="22">
        <v>5</v>
      </c>
      <c r="N18" s="22">
        <v>12</v>
      </c>
      <c r="O18" s="76"/>
      <c r="P18" s="25">
        <f t="shared" si="1"/>
        <v>51</v>
      </c>
    </row>
    <row r="19" spans="1:16" s="12" customFormat="1" x14ac:dyDescent="0.25">
      <c r="A19" s="157" t="s">
        <v>103</v>
      </c>
      <c r="B19" s="158" t="s">
        <v>104</v>
      </c>
      <c r="C19" s="22">
        <v>4</v>
      </c>
      <c r="D19" s="22">
        <v>3</v>
      </c>
      <c r="E19" s="22">
        <v>2</v>
      </c>
      <c r="F19" s="22">
        <v>1</v>
      </c>
      <c r="G19" s="22">
        <v>5</v>
      </c>
      <c r="H19" s="22">
        <v>5</v>
      </c>
      <c r="I19" s="22"/>
      <c r="J19" s="22">
        <v>5</v>
      </c>
      <c r="K19" s="22">
        <v>6</v>
      </c>
      <c r="L19" s="22">
        <v>8</v>
      </c>
      <c r="M19" s="22"/>
      <c r="N19" s="22">
        <v>10</v>
      </c>
      <c r="O19" s="76"/>
      <c r="P19" s="25">
        <f t="shared" si="1"/>
        <v>49</v>
      </c>
    </row>
    <row r="20" spans="1:16" s="12" customFormat="1" x14ac:dyDescent="0.25">
      <c r="A20" s="157" t="s">
        <v>105</v>
      </c>
      <c r="B20" s="158" t="s">
        <v>106</v>
      </c>
      <c r="C20" s="75">
        <v>3</v>
      </c>
      <c r="D20" s="22"/>
      <c r="E20" s="22"/>
      <c r="F20" s="22"/>
      <c r="G20" s="22">
        <v>1</v>
      </c>
      <c r="H20" s="22"/>
      <c r="I20" s="22"/>
      <c r="J20" s="22"/>
      <c r="K20" s="22">
        <v>6</v>
      </c>
      <c r="L20" s="22">
        <v>5</v>
      </c>
      <c r="M20" s="22">
        <v>7</v>
      </c>
      <c r="N20" s="22">
        <v>14</v>
      </c>
      <c r="O20" s="76"/>
      <c r="P20" s="25">
        <f t="shared" si="1"/>
        <v>36</v>
      </c>
    </row>
    <row r="21" spans="1:16" s="12" customFormat="1" x14ac:dyDescent="0.25">
      <c r="A21" s="157" t="s">
        <v>111</v>
      </c>
      <c r="B21" s="158" t="s">
        <v>112</v>
      </c>
      <c r="C21" s="22">
        <v>5</v>
      </c>
      <c r="D21" s="22">
        <v>5</v>
      </c>
      <c r="E21" s="22"/>
      <c r="F21" s="22">
        <v>4</v>
      </c>
      <c r="G21" s="22">
        <v>4</v>
      </c>
      <c r="H21" s="22">
        <v>5</v>
      </c>
      <c r="I21" s="22"/>
      <c r="J21" s="22">
        <v>8</v>
      </c>
      <c r="K21" s="22">
        <v>8</v>
      </c>
      <c r="L21" s="22">
        <v>7</v>
      </c>
      <c r="M21" s="22"/>
      <c r="N21" s="22">
        <v>12</v>
      </c>
      <c r="O21" s="76"/>
      <c r="P21" s="25">
        <f t="shared" si="1"/>
        <v>58</v>
      </c>
    </row>
    <row r="22" spans="1:16" s="12" customFormat="1" x14ac:dyDescent="0.25">
      <c r="A22" s="157" t="s">
        <v>121</v>
      </c>
      <c r="B22" s="158" t="s">
        <v>122</v>
      </c>
      <c r="C22" s="75">
        <v>5</v>
      </c>
      <c r="D22" s="22"/>
      <c r="E22" s="22">
        <v>3</v>
      </c>
      <c r="F22" s="22">
        <v>4</v>
      </c>
      <c r="G22" s="22">
        <v>4</v>
      </c>
      <c r="H22" s="22"/>
      <c r="I22" s="22"/>
      <c r="J22" s="22">
        <v>5</v>
      </c>
      <c r="K22" s="22"/>
      <c r="L22" s="22">
        <v>7</v>
      </c>
      <c r="M22" s="22"/>
      <c r="N22" s="22">
        <v>9</v>
      </c>
      <c r="O22" s="76"/>
      <c r="P22" s="25">
        <f t="shared" si="1"/>
        <v>37</v>
      </c>
    </row>
    <row r="23" spans="1:16" s="12" customFormat="1" x14ac:dyDescent="0.25">
      <c r="A23" s="157" t="s">
        <v>123</v>
      </c>
      <c r="B23" s="158" t="s">
        <v>124</v>
      </c>
      <c r="C23" s="22">
        <v>4</v>
      </c>
      <c r="D23" s="22"/>
      <c r="E23" s="75">
        <v>4</v>
      </c>
      <c r="F23" s="22">
        <v>4</v>
      </c>
      <c r="G23" s="22">
        <v>3</v>
      </c>
      <c r="H23" s="22"/>
      <c r="I23" s="22">
        <v>4</v>
      </c>
      <c r="J23" s="22">
        <v>6</v>
      </c>
      <c r="K23" s="22"/>
      <c r="L23" s="22"/>
      <c r="M23" s="22">
        <v>8</v>
      </c>
      <c r="N23" s="22">
        <v>13</v>
      </c>
      <c r="O23" s="76"/>
      <c r="P23" s="25">
        <f t="shared" si="1"/>
        <v>46</v>
      </c>
    </row>
    <row r="24" spans="1:16" s="12" customFormat="1" x14ac:dyDescent="0.25">
      <c r="A24" s="157" t="s">
        <v>129</v>
      </c>
      <c r="B24" s="158" t="s">
        <v>130</v>
      </c>
      <c r="C24" s="22"/>
      <c r="D24" s="22"/>
      <c r="E24" s="75">
        <v>2</v>
      </c>
      <c r="F24" s="22"/>
      <c r="G24" s="22">
        <v>5</v>
      </c>
      <c r="H24" s="22"/>
      <c r="I24" s="22">
        <v>4</v>
      </c>
      <c r="J24" s="22">
        <v>7</v>
      </c>
      <c r="K24" s="22">
        <v>5</v>
      </c>
      <c r="L24" s="22">
        <v>7</v>
      </c>
      <c r="M24" s="22"/>
      <c r="N24" s="22">
        <v>12</v>
      </c>
      <c r="O24" s="76"/>
      <c r="P24" s="25">
        <f t="shared" si="1"/>
        <v>42</v>
      </c>
    </row>
    <row r="25" spans="1:16" s="12" customFormat="1" x14ac:dyDescent="0.25">
      <c r="A25" s="157" t="s">
        <v>133</v>
      </c>
      <c r="B25" s="158" t="s">
        <v>134</v>
      </c>
      <c r="C25" s="75">
        <v>4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6"/>
      <c r="P25" s="25">
        <f t="shared" si="1"/>
        <v>37</v>
      </c>
    </row>
    <row r="26" spans="1:16" s="12" customFormat="1" x14ac:dyDescent="0.25">
      <c r="A26" s="157" t="s">
        <v>137</v>
      </c>
      <c r="B26" s="158" t="s">
        <v>138</v>
      </c>
      <c r="C26" s="22">
        <v>3</v>
      </c>
      <c r="D26" s="22">
        <v>5</v>
      </c>
      <c r="E26" s="22"/>
      <c r="F26" s="22">
        <v>4</v>
      </c>
      <c r="G26" s="22">
        <v>4</v>
      </c>
      <c r="H26" s="22">
        <v>2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6"/>
      <c r="P26" s="25">
        <f t="shared" si="1"/>
        <v>53</v>
      </c>
    </row>
    <row r="27" spans="1:16" s="12" customFormat="1" x14ac:dyDescent="0.25">
      <c r="A27" s="157" t="s">
        <v>147</v>
      </c>
      <c r="B27" s="158" t="s">
        <v>148</v>
      </c>
      <c r="C27" s="75">
        <v>4</v>
      </c>
      <c r="D27" s="22"/>
      <c r="E27" s="22">
        <v>3</v>
      </c>
      <c r="F27" s="22">
        <v>4</v>
      </c>
      <c r="G27" s="22">
        <v>4</v>
      </c>
      <c r="H27" s="22"/>
      <c r="I27" s="22"/>
      <c r="J27" s="22"/>
      <c r="K27" s="22">
        <v>6</v>
      </c>
      <c r="L27" s="22">
        <v>7</v>
      </c>
      <c r="M27" s="22"/>
      <c r="N27" s="22">
        <v>13</v>
      </c>
      <c r="O27" s="76"/>
      <c r="P27" s="25">
        <f t="shared" si="1"/>
        <v>41</v>
      </c>
    </row>
    <row r="28" spans="1:16" s="12" customFormat="1" x14ac:dyDescent="0.25">
      <c r="A28" s="157" t="s">
        <v>159</v>
      </c>
      <c r="B28" s="158" t="s">
        <v>160</v>
      </c>
      <c r="C28" s="75">
        <v>4</v>
      </c>
      <c r="D28" s="22">
        <v>5</v>
      </c>
      <c r="E28" s="22">
        <v>4</v>
      </c>
      <c r="F28" s="22"/>
      <c r="G28" s="22">
        <v>4</v>
      </c>
      <c r="H28" s="22">
        <v>3</v>
      </c>
      <c r="I28" s="22"/>
      <c r="J28" s="22">
        <v>7</v>
      </c>
      <c r="K28" s="22"/>
      <c r="L28" s="22">
        <v>5</v>
      </c>
      <c r="M28" s="22">
        <v>5</v>
      </c>
      <c r="N28" s="22">
        <v>12</v>
      </c>
      <c r="O28" s="76"/>
      <c r="P28" s="25">
        <f t="shared" si="1"/>
        <v>49</v>
      </c>
    </row>
    <row r="29" spans="1:16" s="12" customFormat="1" x14ac:dyDescent="0.25">
      <c r="A29" s="157" t="s">
        <v>161</v>
      </c>
      <c r="B29" s="158" t="s">
        <v>162</v>
      </c>
      <c r="C29" s="22">
        <v>5</v>
      </c>
      <c r="D29" s="22">
        <v>3</v>
      </c>
      <c r="E29" s="22">
        <v>2</v>
      </c>
      <c r="F29" s="22">
        <v>1</v>
      </c>
      <c r="G29" s="22">
        <v>5</v>
      </c>
      <c r="H29" s="22">
        <v>3</v>
      </c>
      <c r="I29" s="22"/>
      <c r="J29" s="22">
        <v>5</v>
      </c>
      <c r="K29" s="22">
        <v>6</v>
      </c>
      <c r="L29" s="22">
        <v>8</v>
      </c>
      <c r="M29" s="22"/>
      <c r="N29" s="22">
        <v>10</v>
      </c>
      <c r="O29" s="76"/>
      <c r="P29" s="25">
        <f t="shared" si="1"/>
        <v>48</v>
      </c>
    </row>
    <row r="30" spans="1:16" s="12" customFormat="1" x14ac:dyDescent="0.25">
      <c r="A30" s="157" t="s">
        <v>165</v>
      </c>
      <c r="B30" s="158" t="s">
        <v>166</v>
      </c>
      <c r="C30" s="75">
        <v>3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6"/>
      <c r="P30" s="25">
        <f t="shared" si="1"/>
        <v>36</v>
      </c>
    </row>
    <row r="31" spans="1:16" s="12" customFormat="1" x14ac:dyDescent="0.25">
      <c r="A31" s="157" t="s">
        <v>167</v>
      </c>
      <c r="B31" s="158" t="s">
        <v>168</v>
      </c>
      <c r="C31" s="22">
        <v>4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6"/>
      <c r="P31" s="25">
        <f t="shared" si="1"/>
        <v>54</v>
      </c>
    </row>
    <row r="32" spans="1:16" s="12" customFormat="1" x14ac:dyDescent="0.25">
      <c r="A32" s="157" t="s">
        <v>177</v>
      </c>
      <c r="B32" s="158" t="s">
        <v>178</v>
      </c>
      <c r="C32" s="75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6"/>
      <c r="P32" s="25">
        <f t="shared" si="1"/>
        <v>41</v>
      </c>
    </row>
    <row r="33" spans="1:16" s="12" customFormat="1" x14ac:dyDescent="0.25">
      <c r="A33" s="157" t="s">
        <v>179</v>
      </c>
      <c r="B33" s="158" t="s">
        <v>180</v>
      </c>
      <c r="C33" s="75">
        <v>3</v>
      </c>
      <c r="D33" s="22">
        <v>5</v>
      </c>
      <c r="E33" s="22">
        <v>4</v>
      </c>
      <c r="F33" s="22"/>
      <c r="G33" s="22">
        <v>4</v>
      </c>
      <c r="H33" s="22">
        <v>5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6"/>
      <c r="P33" s="25">
        <f t="shared" si="1"/>
        <v>50</v>
      </c>
    </row>
    <row r="34" spans="1:16" s="12" customFormat="1" x14ac:dyDescent="0.25">
      <c r="A34" s="157" t="s">
        <v>181</v>
      </c>
      <c r="B34" s="158" t="s">
        <v>182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6"/>
      <c r="P34" s="25">
        <f t="shared" si="1"/>
        <v>48</v>
      </c>
    </row>
    <row r="35" spans="1:16" s="12" customFormat="1" x14ac:dyDescent="0.25">
      <c r="A35" s="157" t="s">
        <v>183</v>
      </c>
      <c r="B35" s="158" t="s">
        <v>184</v>
      </c>
      <c r="C35" s="75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6"/>
      <c r="P35" s="25">
        <f t="shared" si="1"/>
        <v>36</v>
      </c>
    </row>
    <row r="36" spans="1:16" s="12" customFormat="1" x14ac:dyDescent="0.25">
      <c r="A36" s="157" t="s">
        <v>185</v>
      </c>
      <c r="B36" s="158" t="s">
        <v>186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6"/>
      <c r="P36" s="25">
        <f t="shared" si="1"/>
        <v>54</v>
      </c>
    </row>
    <row r="37" spans="1:16" s="12" customFormat="1" x14ac:dyDescent="0.25">
      <c r="A37" s="157" t="s">
        <v>191</v>
      </c>
      <c r="B37" s="158" t="s">
        <v>192</v>
      </c>
      <c r="C37" s="75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6"/>
      <c r="P37" s="25">
        <f t="shared" si="1"/>
        <v>41</v>
      </c>
    </row>
    <row r="38" spans="1:16" s="12" customFormat="1" x14ac:dyDescent="0.25">
      <c r="A38" s="157" t="s">
        <v>193</v>
      </c>
      <c r="B38" s="158" t="s">
        <v>194</v>
      </c>
      <c r="C38" s="75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6"/>
      <c r="P38" s="25">
        <f t="shared" si="1"/>
        <v>50</v>
      </c>
    </row>
    <row r="39" spans="1:16" s="12" customFormat="1" x14ac:dyDescent="0.25">
      <c r="A39" s="157" t="s">
        <v>197</v>
      </c>
      <c r="B39" s="158" t="s">
        <v>198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6"/>
      <c r="P39" s="25">
        <f t="shared" si="1"/>
        <v>45</v>
      </c>
    </row>
    <row r="40" spans="1:16" s="12" customFormat="1" x14ac:dyDescent="0.25">
      <c r="A40" s="157" t="s">
        <v>199</v>
      </c>
      <c r="B40" s="158" t="s">
        <v>200</v>
      </c>
      <c r="C40" s="75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6"/>
      <c r="P40" s="25">
        <f t="shared" si="1"/>
        <v>37</v>
      </c>
    </row>
    <row r="41" spans="1:16" s="12" customFormat="1" x14ac:dyDescent="0.25">
      <c r="A41" s="157" t="s">
        <v>201</v>
      </c>
      <c r="B41" s="158" t="s">
        <v>202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6"/>
      <c r="P41" s="25">
        <f t="shared" si="1"/>
        <v>58</v>
      </c>
    </row>
    <row r="42" spans="1:16" s="12" customFormat="1" x14ac:dyDescent="0.25">
      <c r="A42" s="157" t="s">
        <v>203</v>
      </c>
      <c r="B42" s="158" t="s">
        <v>204</v>
      </c>
      <c r="C42" s="75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6"/>
      <c r="P42" s="25">
        <f t="shared" si="1"/>
        <v>36</v>
      </c>
    </row>
    <row r="43" spans="1:16" s="12" customFormat="1" x14ac:dyDescent="0.25">
      <c r="A43" s="157" t="s">
        <v>205</v>
      </c>
      <c r="B43" s="158" t="s">
        <v>206</v>
      </c>
      <c r="C43" s="22">
        <v>4</v>
      </c>
      <c r="D43" s="22">
        <v>3</v>
      </c>
      <c r="E43" s="22">
        <v>2</v>
      </c>
      <c r="F43" s="22">
        <v>1</v>
      </c>
      <c r="G43" s="22">
        <v>5</v>
      </c>
      <c r="H43" s="22">
        <v>3</v>
      </c>
      <c r="I43" s="22"/>
      <c r="J43" s="22">
        <v>8</v>
      </c>
      <c r="K43" s="22"/>
      <c r="L43" s="22">
        <v>8</v>
      </c>
      <c r="M43" s="22">
        <v>9</v>
      </c>
      <c r="N43" s="22">
        <v>12</v>
      </c>
      <c r="O43" s="76"/>
      <c r="P43" s="25">
        <f t="shared" si="1"/>
        <v>55</v>
      </c>
    </row>
    <row r="44" spans="1:16" s="12" customFormat="1" x14ac:dyDescent="0.25">
      <c r="A44" s="157" t="s">
        <v>207</v>
      </c>
      <c r="B44" s="158" t="s">
        <v>208</v>
      </c>
      <c r="C44" s="75">
        <v>3</v>
      </c>
      <c r="D44" s="22"/>
      <c r="E44" s="22"/>
      <c r="F44" s="22"/>
      <c r="G44" s="22">
        <v>1</v>
      </c>
      <c r="H44" s="22"/>
      <c r="I44" s="22"/>
      <c r="J44" s="22"/>
      <c r="K44" s="22">
        <v>9</v>
      </c>
      <c r="L44" s="22">
        <v>8</v>
      </c>
      <c r="M44" s="22">
        <v>8</v>
      </c>
      <c r="N44" s="22">
        <v>12</v>
      </c>
      <c r="O44" s="76"/>
      <c r="P44" s="25">
        <f t="shared" si="1"/>
        <v>41</v>
      </c>
    </row>
    <row r="45" spans="1:16" s="12" customFormat="1" x14ac:dyDescent="0.25">
      <c r="A45" s="157" t="s">
        <v>213</v>
      </c>
      <c r="B45" s="158" t="s">
        <v>214</v>
      </c>
      <c r="C45" s="22">
        <v>5</v>
      </c>
      <c r="D45" s="22">
        <v>5</v>
      </c>
      <c r="E45" s="22"/>
      <c r="F45" s="22">
        <v>4</v>
      </c>
      <c r="G45" s="22">
        <v>4</v>
      </c>
      <c r="H45" s="22">
        <v>2</v>
      </c>
      <c r="I45" s="22"/>
      <c r="J45" s="22">
        <v>8</v>
      </c>
      <c r="K45" s="22">
        <v>8</v>
      </c>
      <c r="L45" s="22">
        <v>7</v>
      </c>
      <c r="M45" s="22"/>
      <c r="N45" s="22">
        <v>12</v>
      </c>
      <c r="O45" s="76"/>
      <c r="P45" s="25">
        <f t="shared" si="1"/>
        <v>55</v>
      </c>
    </row>
    <row r="46" spans="1:16" s="12" customFormat="1" x14ac:dyDescent="0.25">
      <c r="A46" s="157" t="s">
        <v>217</v>
      </c>
      <c r="B46" s="158" t="s">
        <v>218</v>
      </c>
      <c r="C46" s="75">
        <v>4</v>
      </c>
      <c r="D46" s="22">
        <v>5</v>
      </c>
      <c r="E46" s="22">
        <v>4</v>
      </c>
      <c r="F46" s="22"/>
      <c r="G46" s="22">
        <v>4</v>
      </c>
      <c r="H46" s="22">
        <v>5</v>
      </c>
      <c r="I46" s="22"/>
      <c r="J46" s="22">
        <v>7</v>
      </c>
      <c r="K46" s="22"/>
      <c r="L46" s="22">
        <v>5</v>
      </c>
      <c r="M46" s="22">
        <v>5</v>
      </c>
      <c r="N46" s="22">
        <v>12</v>
      </c>
      <c r="O46" s="76"/>
      <c r="P46" s="25">
        <f t="shared" si="1"/>
        <v>51</v>
      </c>
    </row>
    <row r="47" spans="1:16" s="12" customFormat="1" x14ac:dyDescent="0.25">
      <c r="A47" s="157" t="s">
        <v>219</v>
      </c>
      <c r="B47" s="158" t="s">
        <v>220</v>
      </c>
      <c r="C47" s="22">
        <v>4</v>
      </c>
      <c r="D47" s="22">
        <v>3</v>
      </c>
      <c r="E47" s="22">
        <v>2</v>
      </c>
      <c r="F47" s="22">
        <v>1</v>
      </c>
      <c r="G47" s="22">
        <v>5</v>
      </c>
      <c r="H47" s="22">
        <v>5</v>
      </c>
      <c r="I47" s="22"/>
      <c r="J47" s="22">
        <v>5</v>
      </c>
      <c r="K47" s="22">
        <v>6</v>
      </c>
      <c r="L47" s="22">
        <v>8</v>
      </c>
      <c r="M47" s="22"/>
      <c r="N47" s="22">
        <v>10</v>
      </c>
      <c r="O47" s="76"/>
      <c r="P47" s="25">
        <f t="shared" si="1"/>
        <v>49</v>
      </c>
    </row>
    <row r="48" spans="1:16" s="12" customFormat="1" x14ac:dyDescent="0.25">
      <c r="A48" s="157" t="s">
        <v>221</v>
      </c>
      <c r="B48" s="158" t="s">
        <v>222</v>
      </c>
      <c r="C48" s="75">
        <v>3</v>
      </c>
      <c r="D48" s="22"/>
      <c r="E48" s="22"/>
      <c r="F48" s="22"/>
      <c r="G48" s="22">
        <v>1</v>
      </c>
      <c r="H48" s="22"/>
      <c r="I48" s="22"/>
      <c r="J48" s="22"/>
      <c r="K48" s="22">
        <v>6</v>
      </c>
      <c r="L48" s="22">
        <v>5</v>
      </c>
      <c r="M48" s="22">
        <v>7</v>
      </c>
      <c r="N48" s="22">
        <v>14</v>
      </c>
      <c r="O48" s="76"/>
      <c r="P48" s="25">
        <f t="shared" si="1"/>
        <v>36</v>
      </c>
    </row>
    <row r="49" spans="1:16" s="12" customFormat="1" x14ac:dyDescent="0.25">
      <c r="A49" s="157" t="s">
        <v>223</v>
      </c>
      <c r="B49" s="158" t="s">
        <v>224</v>
      </c>
      <c r="C49" s="22">
        <v>5</v>
      </c>
      <c r="D49" s="22">
        <v>5</v>
      </c>
      <c r="E49" s="22"/>
      <c r="F49" s="22">
        <v>4</v>
      </c>
      <c r="G49" s="22">
        <v>4</v>
      </c>
      <c r="H49" s="22">
        <v>5</v>
      </c>
      <c r="I49" s="22"/>
      <c r="J49" s="22">
        <v>8</v>
      </c>
      <c r="K49" s="22">
        <v>8</v>
      </c>
      <c r="L49" s="22">
        <v>7</v>
      </c>
      <c r="M49" s="22"/>
      <c r="N49" s="22">
        <v>12</v>
      </c>
      <c r="O49" s="76"/>
      <c r="P49" s="25">
        <f t="shared" si="1"/>
        <v>58</v>
      </c>
    </row>
    <row r="50" spans="1:16" s="12" customFormat="1" x14ac:dyDescent="0.25">
      <c r="A50" s="157" t="s">
        <v>237</v>
      </c>
      <c r="B50" s="158" t="s">
        <v>238</v>
      </c>
      <c r="C50" s="75">
        <v>5</v>
      </c>
      <c r="D50" s="22"/>
      <c r="E50" s="22">
        <v>3</v>
      </c>
      <c r="F50" s="22">
        <v>4</v>
      </c>
      <c r="G50" s="22">
        <v>4</v>
      </c>
      <c r="H50" s="22"/>
      <c r="I50" s="22"/>
      <c r="J50" s="22">
        <v>5</v>
      </c>
      <c r="K50" s="22"/>
      <c r="L50" s="22">
        <v>7</v>
      </c>
      <c r="M50" s="22"/>
      <c r="N50" s="22">
        <v>9</v>
      </c>
      <c r="O50" s="76"/>
      <c r="P50" s="25">
        <f t="shared" si="1"/>
        <v>37</v>
      </c>
    </row>
    <row r="51" spans="1:16" s="12" customFormat="1" x14ac:dyDescent="0.25">
      <c r="A51" s="157" t="s">
        <v>239</v>
      </c>
      <c r="B51" s="158" t="s">
        <v>240</v>
      </c>
      <c r="C51" s="22">
        <v>4</v>
      </c>
      <c r="D51" s="22"/>
      <c r="E51" s="75">
        <v>4</v>
      </c>
      <c r="F51" s="22">
        <v>4</v>
      </c>
      <c r="G51" s="22">
        <v>3</v>
      </c>
      <c r="H51" s="22"/>
      <c r="I51" s="22">
        <v>4</v>
      </c>
      <c r="J51" s="22">
        <v>6</v>
      </c>
      <c r="K51" s="22"/>
      <c r="L51" s="22"/>
      <c r="M51" s="22">
        <v>8</v>
      </c>
      <c r="N51" s="22">
        <v>13</v>
      </c>
      <c r="O51" s="76"/>
      <c r="P51" s="25">
        <f t="shared" si="1"/>
        <v>46</v>
      </c>
    </row>
    <row r="52" spans="1:16" s="12" customFormat="1" x14ac:dyDescent="0.25">
      <c r="A52" s="157" t="s">
        <v>251</v>
      </c>
      <c r="B52" s="158" t="s">
        <v>252</v>
      </c>
      <c r="C52" s="22"/>
      <c r="D52" s="22"/>
      <c r="E52" s="75">
        <v>2</v>
      </c>
      <c r="F52" s="22"/>
      <c r="G52" s="22">
        <v>5</v>
      </c>
      <c r="H52" s="22"/>
      <c r="I52" s="22">
        <v>4</v>
      </c>
      <c r="J52" s="22">
        <v>7</v>
      </c>
      <c r="K52" s="22">
        <v>5</v>
      </c>
      <c r="L52" s="22">
        <v>7</v>
      </c>
      <c r="M52" s="22"/>
      <c r="N52" s="22">
        <v>12</v>
      </c>
      <c r="O52" s="76"/>
      <c r="P52" s="25">
        <f t="shared" si="1"/>
        <v>42</v>
      </c>
    </row>
    <row r="53" spans="1:16" s="12" customFormat="1" x14ac:dyDescent="0.25">
      <c r="A53" s="157" t="s">
        <v>253</v>
      </c>
      <c r="B53" s="158" t="s">
        <v>254</v>
      </c>
      <c r="C53" s="75">
        <v>4</v>
      </c>
      <c r="D53" s="22"/>
      <c r="E53" s="22"/>
      <c r="F53" s="22"/>
      <c r="G53" s="22">
        <v>1</v>
      </c>
      <c r="H53" s="22"/>
      <c r="I53" s="22"/>
      <c r="J53" s="22"/>
      <c r="K53" s="22">
        <v>6</v>
      </c>
      <c r="L53" s="22">
        <v>5</v>
      </c>
      <c r="M53" s="22">
        <v>7</v>
      </c>
      <c r="N53" s="22">
        <v>14</v>
      </c>
      <c r="O53" s="76"/>
      <c r="P53" s="25">
        <f t="shared" si="1"/>
        <v>37</v>
      </c>
    </row>
    <row r="54" spans="1:16" s="12" customFormat="1" x14ac:dyDescent="0.25">
      <c r="A54" s="157" t="s">
        <v>255</v>
      </c>
      <c r="B54" s="158" t="s">
        <v>256</v>
      </c>
      <c r="C54" s="22">
        <v>3</v>
      </c>
      <c r="D54" s="22">
        <v>5</v>
      </c>
      <c r="E54" s="22"/>
      <c r="F54" s="22">
        <v>4</v>
      </c>
      <c r="G54" s="22">
        <v>4</v>
      </c>
      <c r="H54" s="22">
        <v>2</v>
      </c>
      <c r="I54" s="22"/>
      <c r="J54" s="22">
        <v>8</v>
      </c>
      <c r="K54" s="22">
        <v>8</v>
      </c>
      <c r="L54" s="22">
        <v>7</v>
      </c>
      <c r="M54" s="22"/>
      <c r="N54" s="22">
        <v>12</v>
      </c>
      <c r="O54" s="76"/>
      <c r="P54" s="25">
        <f t="shared" si="1"/>
        <v>53</v>
      </c>
    </row>
    <row r="55" spans="1:16" s="12" customFormat="1" x14ac:dyDescent="0.25">
      <c r="A55" s="157" t="s">
        <v>259</v>
      </c>
      <c r="B55" s="158" t="s">
        <v>260</v>
      </c>
      <c r="C55" s="75">
        <v>4</v>
      </c>
      <c r="D55" s="22"/>
      <c r="E55" s="22">
        <v>3</v>
      </c>
      <c r="F55" s="22">
        <v>4</v>
      </c>
      <c r="G55" s="22">
        <v>4</v>
      </c>
      <c r="H55" s="22"/>
      <c r="I55" s="22"/>
      <c r="J55" s="22"/>
      <c r="K55" s="22">
        <v>6</v>
      </c>
      <c r="L55" s="22">
        <v>7</v>
      </c>
      <c r="M55" s="22"/>
      <c r="N55" s="22">
        <v>13</v>
      </c>
      <c r="O55" s="76"/>
      <c r="P55" s="25">
        <f t="shared" si="1"/>
        <v>41</v>
      </c>
    </row>
    <row r="56" spans="1:16" s="12" customFormat="1" x14ac:dyDescent="0.25">
      <c r="A56" s="157" t="s">
        <v>263</v>
      </c>
      <c r="B56" s="158" t="s">
        <v>264</v>
      </c>
      <c r="C56" s="75">
        <v>4</v>
      </c>
      <c r="D56" s="22">
        <v>5</v>
      </c>
      <c r="E56" s="22">
        <v>4</v>
      </c>
      <c r="F56" s="22"/>
      <c r="G56" s="22">
        <v>4</v>
      </c>
      <c r="H56" s="22">
        <v>3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6"/>
      <c r="P56" s="25">
        <f t="shared" si="1"/>
        <v>49</v>
      </c>
    </row>
    <row r="57" spans="1:16" s="12" customFormat="1" x14ac:dyDescent="0.25">
      <c r="A57" s="278" t="s">
        <v>265</v>
      </c>
      <c r="B57" s="279" t="s">
        <v>266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280"/>
      <c r="P57" s="281">
        <f t="shared" si="1"/>
        <v>0</v>
      </c>
    </row>
    <row r="58" spans="1:16" s="12" customFormat="1" x14ac:dyDescent="0.25">
      <c r="A58" s="157" t="s">
        <v>267</v>
      </c>
      <c r="B58" s="158" t="s">
        <v>268</v>
      </c>
      <c r="C58" s="75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6"/>
      <c r="P58" s="25">
        <f t="shared" si="1"/>
        <v>36</v>
      </c>
    </row>
    <row r="59" spans="1:16" s="12" customFormat="1" x14ac:dyDescent="0.25">
      <c r="A59" s="157" t="s">
        <v>269</v>
      </c>
      <c r="B59" s="158" t="s">
        <v>270</v>
      </c>
      <c r="C59" s="22">
        <v>4</v>
      </c>
      <c r="D59" s="22">
        <v>5</v>
      </c>
      <c r="E59" s="22"/>
      <c r="F59" s="22">
        <v>4</v>
      </c>
      <c r="G59" s="22">
        <v>4</v>
      </c>
      <c r="H59" s="22">
        <v>2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6"/>
      <c r="P59" s="25">
        <f t="shared" si="1"/>
        <v>54</v>
      </c>
    </row>
    <row r="60" spans="1:16" s="12" customFormat="1" x14ac:dyDescent="0.25">
      <c r="A60" s="157" t="s">
        <v>277</v>
      </c>
      <c r="B60" s="158" t="s">
        <v>278</v>
      </c>
      <c r="C60" s="75">
        <v>4</v>
      </c>
      <c r="D60" s="22"/>
      <c r="E60" s="22">
        <v>3</v>
      </c>
      <c r="F60" s="22">
        <v>4</v>
      </c>
      <c r="G60" s="22">
        <v>4</v>
      </c>
      <c r="H60" s="22"/>
      <c r="I60" s="22"/>
      <c r="J60" s="22"/>
      <c r="K60" s="22">
        <v>6</v>
      </c>
      <c r="L60" s="22">
        <v>7</v>
      </c>
      <c r="M60" s="22"/>
      <c r="N60" s="22">
        <v>13</v>
      </c>
      <c r="O60" s="76"/>
      <c r="P60" s="25">
        <f t="shared" si="1"/>
        <v>41</v>
      </c>
    </row>
    <row r="61" spans="1:16" s="12" customFormat="1" x14ac:dyDescent="0.25">
      <c r="A61" s="157" t="s">
        <v>285</v>
      </c>
      <c r="B61" s="158" t="s">
        <v>286</v>
      </c>
      <c r="C61" s="75">
        <v>3</v>
      </c>
      <c r="D61" s="22">
        <v>5</v>
      </c>
      <c r="E61" s="22">
        <v>4</v>
      </c>
      <c r="F61" s="22"/>
      <c r="G61" s="22">
        <v>4</v>
      </c>
      <c r="H61" s="22">
        <v>5</v>
      </c>
      <c r="I61" s="22"/>
      <c r="J61" s="22">
        <v>7</v>
      </c>
      <c r="K61" s="22"/>
      <c r="L61" s="22">
        <v>5</v>
      </c>
      <c r="M61" s="22">
        <v>5</v>
      </c>
      <c r="N61" s="22">
        <v>12</v>
      </c>
      <c r="O61" s="76"/>
      <c r="P61" s="25">
        <f t="shared" si="1"/>
        <v>50</v>
      </c>
    </row>
    <row r="62" spans="1:16" s="12" customFormat="1" x14ac:dyDescent="0.25">
      <c r="A62" s="157" t="s">
        <v>287</v>
      </c>
      <c r="B62" s="158" t="s">
        <v>288</v>
      </c>
      <c r="C62" s="22"/>
      <c r="D62" s="22"/>
      <c r="E62" s="75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6"/>
      <c r="P62" s="25">
        <f t="shared" si="1"/>
        <v>42</v>
      </c>
    </row>
    <row r="63" spans="1:16" s="12" customFormat="1" x14ac:dyDescent="0.25">
      <c r="A63" s="157" t="s">
        <v>291</v>
      </c>
      <c r="B63" s="158" t="s">
        <v>292</v>
      </c>
      <c r="C63" s="75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6"/>
      <c r="P63" s="25">
        <f t="shared" si="1"/>
        <v>37</v>
      </c>
    </row>
    <row r="64" spans="1:16" s="12" customFormat="1" x14ac:dyDescent="0.25">
      <c r="A64" s="157" t="s">
        <v>299</v>
      </c>
      <c r="B64" s="158" t="s">
        <v>300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6"/>
      <c r="P64" s="25">
        <f t="shared" si="1"/>
        <v>53</v>
      </c>
    </row>
    <row r="65" spans="1:16" s="12" customFormat="1" x14ac:dyDescent="0.25">
      <c r="A65" s="157" t="s">
        <v>305</v>
      </c>
      <c r="B65" s="158" t="s">
        <v>306</v>
      </c>
      <c r="C65" s="75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6"/>
      <c r="P65" s="25">
        <f t="shared" si="1"/>
        <v>41</v>
      </c>
    </row>
    <row r="66" spans="1:16" s="12" customFormat="1" x14ac:dyDescent="0.25">
      <c r="A66" s="157" t="s">
        <v>311</v>
      </c>
      <c r="B66" s="158" t="s">
        <v>312</v>
      </c>
      <c r="C66" s="75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6"/>
      <c r="P66" s="25">
        <f t="shared" si="1"/>
        <v>49</v>
      </c>
    </row>
    <row r="67" spans="1:16" s="12" customFormat="1" x14ac:dyDescent="0.25">
      <c r="A67" s="157" t="s">
        <v>325</v>
      </c>
      <c r="B67" s="158" t="s">
        <v>326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6"/>
      <c r="P67" s="25">
        <f t="shared" si="1"/>
        <v>48</v>
      </c>
    </row>
    <row r="68" spans="1:16" s="12" customFormat="1" x14ac:dyDescent="0.25">
      <c r="A68" s="157" t="s">
        <v>337</v>
      </c>
      <c r="B68" s="158" t="s">
        <v>338</v>
      </c>
      <c r="C68" s="75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6"/>
      <c r="P68" s="25">
        <f t="shared" si="1"/>
        <v>36</v>
      </c>
    </row>
    <row r="69" spans="1:16" s="12" customFormat="1" x14ac:dyDescent="0.25">
      <c r="A69" s="157" t="s">
        <v>339</v>
      </c>
      <c r="B69" s="158" t="s">
        <v>340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6"/>
      <c r="P69" s="25">
        <f t="shared" si="1"/>
        <v>54</v>
      </c>
    </row>
    <row r="70" spans="1:16" s="12" customFormat="1" x14ac:dyDescent="0.25">
      <c r="A70" s="157" t="s">
        <v>343</v>
      </c>
      <c r="B70" s="158" t="s">
        <v>344</v>
      </c>
      <c r="C70" s="75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6"/>
      <c r="P70" s="25">
        <f t="shared" si="1"/>
        <v>41</v>
      </c>
    </row>
    <row r="71" spans="1:16" s="12" customFormat="1" x14ac:dyDescent="0.25">
      <c r="A71" s="157" t="s">
        <v>345</v>
      </c>
      <c r="B71" s="158" t="s">
        <v>346</v>
      </c>
      <c r="C71" s="75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6"/>
      <c r="P71" s="25">
        <f t="shared" si="1"/>
        <v>50</v>
      </c>
    </row>
    <row r="72" spans="1:16" s="12" customFormat="1" x14ac:dyDescent="0.25">
      <c r="A72" s="157" t="s">
        <v>349</v>
      </c>
      <c r="B72" s="158" t="s">
        <v>350</v>
      </c>
      <c r="C72" s="22">
        <v>5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6"/>
      <c r="P72" s="25">
        <f t="shared" si="1"/>
        <v>48</v>
      </c>
    </row>
    <row r="73" spans="1:16" s="12" customFormat="1" x14ac:dyDescent="0.25">
      <c r="A73" s="157" t="s">
        <v>351</v>
      </c>
      <c r="B73" s="158" t="s">
        <v>352</v>
      </c>
      <c r="C73" s="75">
        <v>3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6"/>
      <c r="P73" s="25">
        <f t="shared" si="1"/>
        <v>36</v>
      </c>
    </row>
    <row r="74" spans="1:16" s="12" customFormat="1" x14ac:dyDescent="0.25">
      <c r="A74" s="157" t="s">
        <v>355</v>
      </c>
      <c r="B74" s="158" t="s">
        <v>356</v>
      </c>
      <c r="C74" s="22">
        <v>4</v>
      </c>
      <c r="D74" s="22">
        <v>5</v>
      </c>
      <c r="E74" s="22"/>
      <c r="F74" s="22">
        <v>4</v>
      </c>
      <c r="G74" s="22">
        <v>4</v>
      </c>
      <c r="H74" s="22">
        <v>2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6"/>
      <c r="P74" s="25">
        <f t="shared" si="1"/>
        <v>54</v>
      </c>
    </row>
    <row r="75" spans="1:16" s="12" customFormat="1" x14ac:dyDescent="0.25">
      <c r="A75" s="157" t="s">
        <v>357</v>
      </c>
      <c r="B75" s="158" t="s">
        <v>358</v>
      </c>
      <c r="C75" s="75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/>
      <c r="K75" s="22">
        <v>6</v>
      </c>
      <c r="L75" s="22">
        <v>7</v>
      </c>
      <c r="M75" s="22"/>
      <c r="N75" s="22">
        <v>13</v>
      </c>
      <c r="O75" s="76"/>
      <c r="P75" s="25">
        <f t="shared" si="1"/>
        <v>41</v>
      </c>
    </row>
    <row r="76" spans="1:16" s="12" customFormat="1" x14ac:dyDescent="0.25">
      <c r="A76" s="157" t="s">
        <v>361</v>
      </c>
      <c r="B76" s="158" t="s">
        <v>362</v>
      </c>
      <c r="C76" s="75">
        <v>3</v>
      </c>
      <c r="D76" s="22">
        <v>5</v>
      </c>
      <c r="E76" s="22">
        <v>4</v>
      </c>
      <c r="F76" s="22"/>
      <c r="G76" s="22">
        <v>4</v>
      </c>
      <c r="H76" s="22">
        <v>5</v>
      </c>
      <c r="I76" s="22"/>
      <c r="J76" s="22">
        <v>7</v>
      </c>
      <c r="K76" s="22"/>
      <c r="L76" s="22">
        <v>5</v>
      </c>
      <c r="M76" s="22">
        <v>5</v>
      </c>
      <c r="N76" s="22">
        <v>12</v>
      </c>
      <c r="O76" s="76"/>
      <c r="P76" s="25">
        <f t="shared" si="1"/>
        <v>50</v>
      </c>
    </row>
    <row r="77" spans="1:16" s="12" customFormat="1" x14ac:dyDescent="0.25">
      <c r="A77" s="157" t="s">
        <v>365</v>
      </c>
      <c r="B77" s="158" t="s">
        <v>366</v>
      </c>
      <c r="C77" s="22"/>
      <c r="D77" s="22"/>
      <c r="E77" s="75">
        <v>2</v>
      </c>
      <c r="F77" s="22"/>
      <c r="G77" s="22">
        <v>5</v>
      </c>
      <c r="H77" s="22"/>
      <c r="I77" s="22">
        <v>4</v>
      </c>
      <c r="J77" s="22">
        <v>7</v>
      </c>
      <c r="K77" s="22">
        <v>5</v>
      </c>
      <c r="L77" s="22">
        <v>7</v>
      </c>
      <c r="M77" s="22"/>
      <c r="N77" s="22">
        <v>12</v>
      </c>
      <c r="O77" s="76"/>
      <c r="P77" s="25">
        <f t="shared" si="1"/>
        <v>42</v>
      </c>
    </row>
    <row r="78" spans="1:16" s="12" customFormat="1" x14ac:dyDescent="0.25">
      <c r="A78" s="157" t="s">
        <v>377</v>
      </c>
      <c r="B78" s="158" t="s">
        <v>378</v>
      </c>
      <c r="C78" s="75">
        <v>4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>
        <v>5</v>
      </c>
      <c r="M78" s="22">
        <v>7</v>
      </c>
      <c r="N78" s="22">
        <v>14</v>
      </c>
      <c r="O78" s="76"/>
      <c r="P78" s="25">
        <f t="shared" si="1"/>
        <v>37</v>
      </c>
    </row>
    <row r="79" spans="1:16" s="12" customFormat="1" x14ac:dyDescent="0.25">
      <c r="A79" s="157" t="s">
        <v>383</v>
      </c>
      <c r="B79" s="158" t="s">
        <v>384</v>
      </c>
      <c r="C79" s="22">
        <v>3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8</v>
      </c>
      <c r="K79" s="22">
        <v>8</v>
      </c>
      <c r="L79" s="22">
        <v>7</v>
      </c>
      <c r="M79" s="22"/>
      <c r="N79" s="22">
        <v>12</v>
      </c>
      <c r="O79" s="76"/>
      <c r="P79" s="25">
        <f t="shared" si="1"/>
        <v>53</v>
      </c>
    </row>
    <row r="80" spans="1:16" s="12" customFormat="1" x14ac:dyDescent="0.25">
      <c r="A80" s="157" t="s">
        <v>387</v>
      </c>
      <c r="B80" s="158" t="s">
        <v>388</v>
      </c>
      <c r="C80" s="75">
        <v>4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>
        <v>6</v>
      </c>
      <c r="L80" s="22">
        <v>7</v>
      </c>
      <c r="M80" s="22"/>
      <c r="N80" s="22">
        <v>13</v>
      </c>
      <c r="O80" s="76"/>
      <c r="P80" s="25">
        <f t="shared" ref="P80:P87" si="2">SUM(C80:N80)</f>
        <v>41</v>
      </c>
    </row>
    <row r="81" spans="1:16" s="12" customFormat="1" x14ac:dyDescent="0.25">
      <c r="A81" s="157" t="s">
        <v>389</v>
      </c>
      <c r="B81" s="158" t="s">
        <v>390</v>
      </c>
      <c r="C81" s="75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7</v>
      </c>
      <c r="K81" s="22"/>
      <c r="L81" s="22">
        <v>5</v>
      </c>
      <c r="M81" s="22">
        <v>5</v>
      </c>
      <c r="N81" s="22">
        <v>12</v>
      </c>
      <c r="O81" s="76"/>
      <c r="P81" s="25">
        <f t="shared" si="2"/>
        <v>49</v>
      </c>
    </row>
    <row r="82" spans="1:16" s="12" customFormat="1" x14ac:dyDescent="0.25">
      <c r="A82" s="157" t="s">
        <v>391</v>
      </c>
      <c r="B82" s="158" t="s">
        <v>392</v>
      </c>
      <c r="C82" s="22">
        <v>5</v>
      </c>
      <c r="D82" s="22">
        <v>3</v>
      </c>
      <c r="E82" s="22">
        <v>2</v>
      </c>
      <c r="F82" s="22">
        <v>1</v>
      </c>
      <c r="G82" s="22">
        <v>5</v>
      </c>
      <c r="H82" s="22">
        <v>3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6"/>
      <c r="P82" s="25">
        <f t="shared" si="2"/>
        <v>48</v>
      </c>
    </row>
    <row r="83" spans="1:16" s="12" customFormat="1" x14ac:dyDescent="0.25">
      <c r="A83" s="157" t="s">
        <v>393</v>
      </c>
      <c r="B83" s="158" t="s">
        <v>394</v>
      </c>
      <c r="C83" s="75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6"/>
      <c r="P83" s="25">
        <f t="shared" si="2"/>
        <v>36</v>
      </c>
    </row>
    <row r="84" spans="1:16" s="12" customFormat="1" x14ac:dyDescent="0.25">
      <c r="A84" s="157" t="s">
        <v>395</v>
      </c>
      <c r="B84" s="158" t="s">
        <v>396</v>
      </c>
      <c r="C84" s="22">
        <v>4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6"/>
      <c r="P84" s="25">
        <f t="shared" si="2"/>
        <v>54</v>
      </c>
    </row>
    <row r="85" spans="1:16" s="12" customFormat="1" x14ac:dyDescent="0.25">
      <c r="A85" s="157" t="s">
        <v>403</v>
      </c>
      <c r="B85" s="158" t="s">
        <v>404</v>
      </c>
      <c r="C85" s="75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6"/>
      <c r="P85" s="25">
        <f t="shared" si="2"/>
        <v>42</v>
      </c>
    </row>
    <row r="86" spans="1:16" s="12" customFormat="1" x14ac:dyDescent="0.25">
      <c r="A86" s="157" t="s">
        <v>413</v>
      </c>
      <c r="B86" s="158" t="s">
        <v>414</v>
      </c>
      <c r="C86" s="75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6"/>
      <c r="P86" s="25">
        <f t="shared" si="2"/>
        <v>49</v>
      </c>
    </row>
    <row r="87" spans="1:16" s="12" customFormat="1" x14ac:dyDescent="0.25">
      <c r="A87" s="157" t="s">
        <v>417</v>
      </c>
      <c r="B87" s="158" t="s">
        <v>418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6"/>
      <c r="P87" s="25">
        <f t="shared" si="2"/>
        <v>47</v>
      </c>
    </row>
    <row r="88" spans="1:16" s="12" customFormat="1" ht="15.75" x14ac:dyDescent="0.25">
      <c r="A88" s="190" t="s">
        <v>47</v>
      </c>
      <c r="B88" s="191"/>
      <c r="C88" s="83">
        <f t="shared" ref="C88:N88" si="3">COUNTA(C15:C87)</f>
        <v>68</v>
      </c>
      <c r="D88" s="48">
        <f t="shared" si="3"/>
        <v>38</v>
      </c>
      <c r="E88" s="48">
        <f t="shared" si="3"/>
        <v>42</v>
      </c>
      <c r="F88" s="48">
        <f t="shared" si="3"/>
        <v>41</v>
      </c>
      <c r="G88" s="48">
        <f t="shared" si="3"/>
        <v>72</v>
      </c>
      <c r="H88" s="48">
        <f t="shared" si="3"/>
        <v>38</v>
      </c>
      <c r="I88" s="48">
        <f t="shared" si="3"/>
        <v>6</v>
      </c>
      <c r="J88" s="48">
        <f t="shared" si="3"/>
        <v>47</v>
      </c>
      <c r="K88" s="48">
        <f t="shared" si="3"/>
        <v>53</v>
      </c>
      <c r="L88" s="48">
        <f t="shared" si="3"/>
        <v>70</v>
      </c>
      <c r="M88" s="48">
        <f t="shared" si="3"/>
        <v>31</v>
      </c>
      <c r="N88" s="48">
        <f t="shared" si="3"/>
        <v>72</v>
      </c>
      <c r="O88" s="26">
        <f>COUNT(O15:O87)</f>
        <v>0</v>
      </c>
      <c r="P88" s="56"/>
    </row>
    <row r="89" spans="1:16" s="12" customFormat="1" ht="15.75" x14ac:dyDescent="0.25">
      <c r="A89" s="182" t="s">
        <v>4</v>
      </c>
      <c r="B89" s="183"/>
      <c r="C89" s="152">
        <f t="shared" ref="C89:O89" si="4">COUNTIF(C15:C87,"&gt;"&amp;C14)</f>
        <v>48</v>
      </c>
      <c r="D89" s="155">
        <f t="shared" si="4"/>
        <v>27</v>
      </c>
      <c r="E89" s="155">
        <f t="shared" si="4"/>
        <v>14</v>
      </c>
      <c r="F89" s="155">
        <f t="shared" si="4"/>
        <v>30</v>
      </c>
      <c r="G89" s="155">
        <f t="shared" si="4"/>
        <v>55</v>
      </c>
      <c r="H89" s="155">
        <f t="shared" si="4"/>
        <v>12</v>
      </c>
      <c r="I89" s="155">
        <f t="shared" si="4"/>
        <v>6</v>
      </c>
      <c r="J89" s="155">
        <f t="shared" si="4"/>
        <v>33</v>
      </c>
      <c r="K89" s="155">
        <f t="shared" si="4"/>
        <v>17</v>
      </c>
      <c r="L89" s="155">
        <f t="shared" si="4"/>
        <v>45</v>
      </c>
      <c r="M89" s="155">
        <f t="shared" si="4"/>
        <v>19</v>
      </c>
      <c r="N89" s="155">
        <f t="shared" si="4"/>
        <v>69</v>
      </c>
      <c r="O89" s="26">
        <f t="shared" si="4"/>
        <v>0</v>
      </c>
      <c r="P89" s="56"/>
    </row>
    <row r="90" spans="1:16" s="12" customFormat="1" ht="15.75" x14ac:dyDescent="0.25">
      <c r="A90" s="182" t="s">
        <v>52</v>
      </c>
      <c r="B90" s="183"/>
      <c r="C90" s="152">
        <f t="shared" ref="C90:N90" si="5">ROUND(C89*100/C88,0)</f>
        <v>71</v>
      </c>
      <c r="D90" s="152">
        <f t="shared" si="5"/>
        <v>71</v>
      </c>
      <c r="E90" s="155">
        <f t="shared" si="5"/>
        <v>33</v>
      </c>
      <c r="F90" s="155">
        <f t="shared" si="5"/>
        <v>73</v>
      </c>
      <c r="G90" s="155">
        <f t="shared" si="5"/>
        <v>76</v>
      </c>
      <c r="H90" s="155">
        <f t="shared" si="5"/>
        <v>32</v>
      </c>
      <c r="I90" s="155">
        <f t="shared" si="5"/>
        <v>100</v>
      </c>
      <c r="J90" s="155">
        <f t="shared" si="5"/>
        <v>70</v>
      </c>
      <c r="K90" s="155">
        <f t="shared" si="5"/>
        <v>32</v>
      </c>
      <c r="L90" s="155">
        <f t="shared" si="5"/>
        <v>64</v>
      </c>
      <c r="M90" s="155">
        <f t="shared" si="5"/>
        <v>61</v>
      </c>
      <c r="N90" s="155">
        <f t="shared" si="5"/>
        <v>96</v>
      </c>
      <c r="O90" s="26" t="e">
        <f>ROUND(O89*100/O88,0)</f>
        <v>#DIV/0!</v>
      </c>
      <c r="P90" s="56"/>
    </row>
    <row r="91" spans="1:16" s="12" customFormat="1" x14ac:dyDescent="0.25">
      <c r="A91" s="186" t="s">
        <v>14</v>
      </c>
      <c r="B91" s="187"/>
      <c r="C91" s="152" t="str">
        <f>IF(C90&gt;=80,"3",IF(C90&gt;=70,"2",IF(C90&gt;=60,"1","-")))</f>
        <v>2</v>
      </c>
      <c r="D91" s="155" t="str">
        <f t="shared" ref="D91:O91" si="6">IF(D90&gt;=80,"3",IF(D90&gt;=70,"2",IF(D90&gt;=60,"1","-")))</f>
        <v>2</v>
      </c>
      <c r="E91" s="155" t="str">
        <f t="shared" si="6"/>
        <v>-</v>
      </c>
      <c r="F91" s="155" t="str">
        <f t="shared" si="6"/>
        <v>2</v>
      </c>
      <c r="G91" s="155" t="str">
        <f t="shared" si="6"/>
        <v>2</v>
      </c>
      <c r="H91" s="155" t="str">
        <f t="shared" si="6"/>
        <v>-</v>
      </c>
      <c r="I91" s="155" t="str">
        <f t="shared" si="6"/>
        <v>3</v>
      </c>
      <c r="J91" s="155" t="str">
        <f t="shared" si="6"/>
        <v>2</v>
      </c>
      <c r="K91" s="155" t="str">
        <f t="shared" si="6"/>
        <v>-</v>
      </c>
      <c r="L91" s="155" t="str">
        <f t="shared" si="6"/>
        <v>1</v>
      </c>
      <c r="M91" s="155" t="str">
        <f t="shared" si="6"/>
        <v>1</v>
      </c>
      <c r="N91" s="155" t="str">
        <f t="shared" si="6"/>
        <v>3</v>
      </c>
      <c r="O91" s="26" t="e">
        <f t="shared" si="6"/>
        <v>#DIV/0!</v>
      </c>
      <c r="P91" s="56"/>
    </row>
    <row r="92" spans="1:16" s="12" customFormat="1" x14ac:dyDescent="0.25">
      <c r="B92" s="8"/>
      <c r="C92" s="9"/>
      <c r="D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P92" s="9"/>
    </row>
    <row r="93" spans="1:16" s="12" customFormat="1" ht="18.75" x14ac:dyDescent="0.3">
      <c r="B93" s="8"/>
      <c r="C93" s="9"/>
      <c r="D93" s="9"/>
      <c r="E93" s="10"/>
      <c r="F93" s="56"/>
      <c r="G93" s="55"/>
      <c r="H93" s="57" t="s">
        <v>15</v>
      </c>
      <c r="I93" s="57"/>
      <c r="J93" s="13" t="s">
        <v>18</v>
      </c>
      <c r="K93" s="13"/>
      <c r="L93" s="14"/>
      <c r="M93" s="14"/>
      <c r="N93" s="15"/>
      <c r="P93" s="9"/>
    </row>
    <row r="94" spans="1:16" s="12" customFormat="1" ht="20.25" x14ac:dyDescent="0.3">
      <c r="B94" s="8"/>
      <c r="C94" s="16"/>
      <c r="D94" s="17"/>
      <c r="E94" s="11"/>
      <c r="F94" s="156" t="s">
        <v>16</v>
      </c>
      <c r="G94" s="55"/>
      <c r="H94" s="18" t="s">
        <v>35</v>
      </c>
      <c r="I94" s="18" t="s">
        <v>14</v>
      </c>
      <c r="J94" s="18" t="s">
        <v>35</v>
      </c>
      <c r="K94" s="18" t="s">
        <v>14</v>
      </c>
      <c r="L94" s="19"/>
      <c r="M94" s="19"/>
      <c r="N94" s="16"/>
      <c r="P94" s="9"/>
    </row>
    <row r="95" spans="1:16" s="12" customFormat="1" ht="20.25" x14ac:dyDescent="0.3">
      <c r="B95" s="8"/>
      <c r="C95" s="16"/>
      <c r="D95" s="16"/>
      <c r="E95" s="11"/>
      <c r="F95" s="156" t="s">
        <v>31</v>
      </c>
      <c r="G95" s="55"/>
      <c r="H95" s="21">
        <f>AVERAGE(M90)</f>
        <v>61</v>
      </c>
      <c r="I95" s="155" t="str">
        <f>IF(H95&gt;=80,"3",IF(H95&gt;=70,"2",IF(H95&gt;=60,"1",IF(H95&lt;59,"-"))))</f>
        <v>1</v>
      </c>
      <c r="J95" s="155" t="e">
        <f>(H95*0.3)+($O$90*0.7)</f>
        <v>#DIV/0!</v>
      </c>
      <c r="K95" s="155" t="e">
        <f>IF(J95&gt;=80,"3",IF(J95&gt;=70,"2",IF(J95&gt;=60,"1",IF(J95&lt;59,"-"))))</f>
        <v>#DIV/0!</v>
      </c>
      <c r="L95" s="20"/>
      <c r="M95" s="20"/>
      <c r="N95" s="16"/>
      <c r="P95" s="9"/>
    </row>
    <row r="96" spans="1:16" s="12" customFormat="1" ht="20.25" x14ac:dyDescent="0.3">
      <c r="B96" s="8"/>
      <c r="C96" s="9"/>
      <c r="D96" s="9"/>
      <c r="E96" s="10"/>
      <c r="F96" s="156" t="s">
        <v>32</v>
      </c>
      <c r="G96" s="55"/>
      <c r="H96" s="21">
        <f>AVERAGE(D90,J90,K90)</f>
        <v>57.666666666666664</v>
      </c>
      <c r="I96" s="155" t="str">
        <f t="shared" ref="I96:I99" si="7">IF(H96&gt;=80,"3",IF(H96&gt;=70,"2",IF(H96&gt;=60,"1",IF(H96&lt;59,"-"))))</f>
        <v>-</v>
      </c>
      <c r="J96" s="155" t="e">
        <f t="shared" ref="J96:J99" si="8">(H96*0.3)+($O$90*0.7)</f>
        <v>#DIV/0!</v>
      </c>
      <c r="K96" s="155" t="e">
        <f>IF(J96&gt;=80,"3",IF(J96&gt;=70,"2",IF(J96&gt;=60,"1",IF(J96&lt;59,"-"))))</f>
        <v>#DIV/0!</v>
      </c>
      <c r="L96" s="20"/>
      <c r="M96" s="20"/>
      <c r="N96" s="16"/>
      <c r="P96" s="9"/>
    </row>
    <row r="97" spans="1:16" s="12" customFormat="1" ht="20.25" x14ac:dyDescent="0.3">
      <c r="B97" s="8"/>
      <c r="C97" s="9"/>
      <c r="D97" s="9"/>
      <c r="E97" s="10"/>
      <c r="F97" s="156" t="s">
        <v>33</v>
      </c>
      <c r="G97" s="55"/>
      <c r="H97" s="21">
        <f>AVERAGE(F90,I90)</f>
        <v>86.5</v>
      </c>
      <c r="I97" s="155" t="str">
        <f t="shared" si="7"/>
        <v>3</v>
      </c>
      <c r="J97" s="155" t="e">
        <f t="shared" si="8"/>
        <v>#DIV/0!</v>
      </c>
      <c r="K97" s="155" t="e">
        <f>IF(J97&gt;=80,"3",IF(J97&gt;=70,"2",IF(J97&gt;=60,"1",IF(J97&lt;59,"-"))))</f>
        <v>#DIV/0!</v>
      </c>
      <c r="L97" s="20"/>
      <c r="M97" s="20"/>
      <c r="N97" s="16"/>
      <c r="P97" s="9"/>
    </row>
    <row r="98" spans="1:16" s="12" customFormat="1" ht="20.25" x14ac:dyDescent="0.3">
      <c r="B98" s="8"/>
      <c r="C98" s="9"/>
      <c r="D98" s="9"/>
      <c r="E98" s="10"/>
      <c r="F98" s="156" t="s">
        <v>34</v>
      </c>
      <c r="G98" s="55"/>
      <c r="H98" s="21">
        <f>AVERAGE(H90)</f>
        <v>32</v>
      </c>
      <c r="I98" s="155" t="str">
        <f t="shared" si="7"/>
        <v>-</v>
      </c>
      <c r="J98" s="155" t="e">
        <f t="shared" si="8"/>
        <v>#DIV/0!</v>
      </c>
      <c r="K98" s="155" t="e">
        <f>IF(J98&gt;=80,"3",IF(J98&gt;=70,"2",IF(J98&gt;=60,"1",IF(J98&lt;59,"-"))))</f>
        <v>#DIV/0!</v>
      </c>
      <c r="L98" s="20"/>
      <c r="M98" s="20"/>
      <c r="N98" s="16"/>
      <c r="P98" s="9"/>
    </row>
    <row r="99" spans="1:16" s="12" customFormat="1" ht="20.25" x14ac:dyDescent="0.3">
      <c r="B99" s="8"/>
      <c r="C99" s="9"/>
      <c r="D99" s="9"/>
      <c r="E99" s="10"/>
      <c r="F99" s="156" t="s">
        <v>59</v>
      </c>
      <c r="G99" s="55"/>
      <c r="H99" s="21">
        <f>AVERAGE(C90,E90,G90,L90,N90)</f>
        <v>68</v>
      </c>
      <c r="I99" s="155" t="str">
        <f t="shared" si="7"/>
        <v>1</v>
      </c>
      <c r="J99" s="155" t="e">
        <f t="shared" si="8"/>
        <v>#DIV/0!</v>
      </c>
      <c r="K99" s="155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9"/>
    </row>
    <row r="101" spans="1:16" x14ac:dyDescent="0.25">
      <c r="A101" s="38"/>
    </row>
    <row r="102" spans="1:16" x14ac:dyDescent="0.25">
      <c r="A102" s="38"/>
    </row>
    <row r="103" spans="1:16" x14ac:dyDescent="0.25">
      <c r="A103" s="38"/>
    </row>
    <row r="104" spans="1:16" x14ac:dyDescent="0.25">
      <c r="A104" s="38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</sheetData>
  <mergeCells count="21">
    <mergeCell ref="A91:B91"/>
    <mergeCell ref="C6:G6"/>
    <mergeCell ref="H6:L6"/>
    <mergeCell ref="M6:P6"/>
    <mergeCell ref="C9:N9"/>
    <mergeCell ref="C10:I10"/>
    <mergeCell ref="J10:M10"/>
    <mergeCell ref="A12:B12"/>
    <mergeCell ref="A13:B13"/>
    <mergeCell ref="A88:B88"/>
    <mergeCell ref="A89:B89"/>
    <mergeCell ref="A90:B90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9" t="str">
        <f>'4.7.3'!D8</f>
        <v>Sub: EMERGING TECHNOLOGIES AND FUTURE SKILLS FOR  BUSINESS LEADERS          Sub Code: 3.7.4</v>
      </c>
      <c r="B1" s="229"/>
      <c r="C1" s="229"/>
      <c r="D1" s="229"/>
      <c r="E1" s="229"/>
      <c r="F1" s="229"/>
      <c r="G1" s="229"/>
      <c r="H1" s="7"/>
      <c r="I1" s="7"/>
      <c r="J1" s="7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'4.7.3'!H95</f>
        <v>61</v>
      </c>
      <c r="E5" s="28" t="str">
        <f>'4.7.3'!I95</f>
        <v>1</v>
      </c>
      <c r="F5" s="28" t="e">
        <f>'4.7.3'!J95</f>
        <v>#DIV/0!</v>
      </c>
      <c r="G5" s="28" t="e">
        <f>'4.7.3'!K95</f>
        <v>#DIV/0!</v>
      </c>
    </row>
    <row r="6" spans="1:13" x14ac:dyDescent="0.25">
      <c r="C6" s="85" t="s">
        <v>1</v>
      </c>
      <c r="D6" s="28">
        <f>'4.7.3'!H96</f>
        <v>57.666666666666664</v>
      </c>
      <c r="E6" s="28" t="str">
        <f>'4.7.3'!I96</f>
        <v>-</v>
      </c>
      <c r="F6" s="28" t="e">
        <f>'4.7.3'!J96</f>
        <v>#DIV/0!</v>
      </c>
      <c r="G6" s="28" t="e">
        <f>'4.7.3'!K96</f>
        <v>#DIV/0!</v>
      </c>
    </row>
    <row r="7" spans="1:13" x14ac:dyDescent="0.25">
      <c r="C7" s="85" t="s">
        <v>2</v>
      </c>
      <c r="D7" s="28">
        <f>'4.7.3'!H97</f>
        <v>86.5</v>
      </c>
      <c r="E7" s="28" t="str">
        <f>'4.7.3'!I97</f>
        <v>3</v>
      </c>
      <c r="F7" s="28" t="e">
        <f>'4.7.3'!J97</f>
        <v>#DIV/0!</v>
      </c>
      <c r="G7" s="28" t="e">
        <f>'4.7.3'!K97</f>
        <v>#DIV/0!</v>
      </c>
    </row>
    <row r="8" spans="1:13" x14ac:dyDescent="0.25">
      <c r="C8" s="85" t="s">
        <v>3</v>
      </c>
      <c r="D8" s="28">
        <f>'4.7.3'!H98</f>
        <v>32</v>
      </c>
      <c r="E8" s="28" t="str">
        <f>'4.7.3'!I98</f>
        <v>-</v>
      </c>
      <c r="F8" s="28" t="e">
        <f>'4.7.3'!J98</f>
        <v>#DIV/0!</v>
      </c>
      <c r="G8" s="28" t="e">
        <f>'4.7.3'!K98</f>
        <v>#DIV/0!</v>
      </c>
    </row>
    <row r="9" spans="1:13" x14ac:dyDescent="0.25">
      <c r="C9" s="85" t="s">
        <v>58</v>
      </c>
      <c r="D9" s="28">
        <f>'4.7.3'!H99</f>
        <v>68</v>
      </c>
      <c r="E9" s="28" t="str">
        <f>'4.7.3'!I99</f>
        <v>1</v>
      </c>
      <c r="F9" s="28" t="e">
        <f>'4.7.3'!J99</f>
        <v>#DIV/0!</v>
      </c>
      <c r="G9" s="28" t="e">
        <f>'4.7.3'!K99</f>
        <v>#DIV/0!</v>
      </c>
    </row>
    <row r="13" spans="1:13" ht="15.75" thickBot="1" x14ac:dyDescent="0.3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ht="16.5" thickBot="1" x14ac:dyDescent="0.3">
      <c r="B14" s="74" t="s">
        <v>8</v>
      </c>
      <c r="C14" s="42">
        <v>3</v>
      </c>
      <c r="D14" s="43">
        <v>2</v>
      </c>
      <c r="E14" s="43">
        <v>2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2</v>
      </c>
      <c r="L14" s="43">
        <v>2</v>
      </c>
      <c r="M14" s="43">
        <v>3</v>
      </c>
    </row>
    <row r="15" spans="1:13" ht="16.5" thickBot="1" x14ac:dyDescent="0.3">
      <c r="B15" s="74" t="s">
        <v>9</v>
      </c>
      <c r="C15" s="44">
        <v>3</v>
      </c>
      <c r="D15" s="45">
        <v>3</v>
      </c>
      <c r="E15" s="45">
        <v>3</v>
      </c>
      <c r="F15" s="45">
        <v>3</v>
      </c>
      <c r="G15" s="45">
        <v>3</v>
      </c>
      <c r="H15" s="45">
        <v>3</v>
      </c>
      <c r="I15" s="45">
        <v>3</v>
      </c>
      <c r="J15" s="45">
        <v>3</v>
      </c>
      <c r="K15" s="45">
        <v>2</v>
      </c>
      <c r="L15" s="43">
        <v>3</v>
      </c>
      <c r="M15" s="43">
        <v>3</v>
      </c>
    </row>
    <row r="16" spans="1:13" ht="16.5" thickBot="1" x14ac:dyDescent="0.3">
      <c r="B16" s="74" t="s">
        <v>10</v>
      </c>
      <c r="C16" s="44">
        <v>3</v>
      </c>
      <c r="D16" s="45">
        <v>3</v>
      </c>
      <c r="E16" s="45">
        <v>2</v>
      </c>
      <c r="F16" s="45">
        <v>3</v>
      </c>
      <c r="G16" s="45">
        <v>3</v>
      </c>
      <c r="H16" s="45">
        <v>3</v>
      </c>
      <c r="I16" s="45">
        <v>3</v>
      </c>
      <c r="J16" s="45">
        <v>3</v>
      </c>
      <c r="K16" s="45">
        <v>3</v>
      </c>
      <c r="L16" s="43">
        <v>2</v>
      </c>
      <c r="M16" s="43">
        <v>3</v>
      </c>
    </row>
    <row r="17" spans="1:13" ht="16.5" thickBot="1" x14ac:dyDescent="0.3">
      <c r="B17" s="74" t="s">
        <v>11</v>
      </c>
      <c r="C17" s="44">
        <v>3</v>
      </c>
      <c r="D17" s="45">
        <v>3</v>
      </c>
      <c r="E17" s="45">
        <v>3</v>
      </c>
      <c r="F17" s="45">
        <v>3</v>
      </c>
      <c r="G17" s="45">
        <v>3</v>
      </c>
      <c r="H17" s="45">
        <v>2</v>
      </c>
      <c r="I17" s="45">
        <v>3</v>
      </c>
      <c r="J17" s="45">
        <v>3</v>
      </c>
      <c r="K17" s="45">
        <v>2</v>
      </c>
      <c r="L17" s="43">
        <v>2</v>
      </c>
      <c r="M17" s="43">
        <v>3</v>
      </c>
    </row>
    <row r="18" spans="1:13" ht="16.5" thickBot="1" x14ac:dyDescent="0.3">
      <c r="B18" s="74" t="s">
        <v>57</v>
      </c>
      <c r="C18" s="44">
        <v>3</v>
      </c>
      <c r="D18" s="45">
        <v>3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3">
        <v>2</v>
      </c>
      <c r="M18" s="43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155" t="s">
        <v>8</v>
      </c>
      <c r="B24" s="23" t="e">
        <f>F5</f>
        <v>#DIV/0!</v>
      </c>
      <c r="C24" s="134" t="e">
        <f>C14*$B$24/3</f>
        <v>#DIV/0!</v>
      </c>
      <c r="D24" s="134" t="e">
        <f t="shared" ref="D24:M24" si="0">D14*$B$24/3</f>
        <v>#DIV/0!</v>
      </c>
      <c r="E24" s="134" t="e">
        <f t="shared" si="0"/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155" t="s">
        <v>9</v>
      </c>
      <c r="B25" s="23" t="e">
        <f t="shared" ref="B25:B28" si="1">F6</f>
        <v>#DIV/0!</v>
      </c>
      <c r="C25" s="134" t="e">
        <f>C15*$B$25/3</f>
        <v>#DIV/0!</v>
      </c>
      <c r="D25" s="134" t="e">
        <f t="shared" ref="D25:M25" si="2">D15*$B$25/3</f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155" t="s">
        <v>10</v>
      </c>
      <c r="B26" s="23" t="e">
        <f t="shared" si="1"/>
        <v>#DIV/0!</v>
      </c>
      <c r="C26" s="134" t="e">
        <f>C16*$B$26/3</f>
        <v>#DIV/0!</v>
      </c>
      <c r="D26" s="134" t="e">
        <f t="shared" ref="D26:M26" si="3">D16*$B$26/3</f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155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155" t="s">
        <v>57</v>
      </c>
      <c r="B28" s="23" t="e">
        <f t="shared" si="1"/>
        <v>#DIV/0!</v>
      </c>
      <c r="C28" s="134" t="e">
        <f>C18*$B$28/3</f>
        <v>#DIV/0!</v>
      </c>
      <c r="D28" s="134" t="e">
        <f t="shared" ref="D28:M28" si="5">D18*$B$28/3</f>
        <v>#DIV/0!</v>
      </c>
      <c r="E28" s="134" t="e">
        <f t="shared" si="5"/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155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M22:M23"/>
    <mergeCell ref="A1:G1"/>
    <mergeCell ref="A22:B22"/>
    <mergeCell ref="C22:C23"/>
    <mergeCell ref="D22:D23"/>
    <mergeCell ref="E22:E23"/>
    <mergeCell ref="F22:F23"/>
    <mergeCell ref="G22:G23"/>
    <mergeCell ref="A23:B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13" zoomScale="80" zoomScaleNormal="80" workbookViewId="0">
      <selection activeCell="A5" sqref="A5"/>
    </sheetView>
  </sheetViews>
  <sheetFormatPr defaultRowHeight="15" x14ac:dyDescent="0.25"/>
  <cols>
    <col min="1" max="1" width="72.140625" customWidth="1"/>
    <col min="2" max="10" width="10.5703125" bestFit="1" customWidth="1"/>
  </cols>
  <sheetData>
    <row r="1" spans="1:16" s="38" customFormat="1" ht="18.75" x14ac:dyDescent="0.3">
      <c r="A1" s="230" t="s">
        <v>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73"/>
      <c r="N1" s="73"/>
      <c r="O1" s="73"/>
      <c r="P1" s="73"/>
    </row>
    <row r="2" spans="1:16" s="38" customFormat="1" ht="18.75" x14ac:dyDescent="0.3">
      <c r="A2" s="230" t="s">
        <v>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73"/>
      <c r="N2" s="73"/>
      <c r="O2" s="73"/>
      <c r="P2" s="73"/>
    </row>
    <row r="3" spans="1:16" s="38" customFormat="1" ht="18.75" x14ac:dyDescent="0.3">
      <c r="A3" s="230" t="s">
        <v>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73"/>
      <c r="N3" s="73"/>
      <c r="O3" s="73"/>
      <c r="P3" s="73"/>
    </row>
    <row r="4" spans="1:16" ht="28.5" customHeight="1" x14ac:dyDescent="0.35">
      <c r="A4" s="232" t="s">
        <v>426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6" ht="15.75" x14ac:dyDescent="0.25">
      <c r="A5" s="65"/>
      <c r="B5" s="234" t="s">
        <v>30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6" x14ac:dyDescent="0.25">
      <c r="A6" s="66" t="s">
        <v>60</v>
      </c>
      <c r="B6" s="66" t="s">
        <v>6</v>
      </c>
      <c r="C6" s="66" t="s">
        <v>7</v>
      </c>
      <c r="D6" s="66" t="s">
        <v>5</v>
      </c>
      <c r="E6" s="66" t="s">
        <v>12</v>
      </c>
      <c r="F6" s="66" t="s">
        <v>13</v>
      </c>
      <c r="G6" s="66" t="s">
        <v>48</v>
      </c>
      <c r="H6" s="66" t="s">
        <v>49</v>
      </c>
      <c r="I6" s="66" t="s">
        <v>50</v>
      </c>
      <c r="J6" s="66" t="s">
        <v>51</v>
      </c>
      <c r="K6" s="66" t="s">
        <v>65</v>
      </c>
      <c r="L6" s="66" t="s">
        <v>66</v>
      </c>
    </row>
    <row r="7" spans="1:16" s="50" customFormat="1" ht="47.25" customHeight="1" x14ac:dyDescent="0.25">
      <c r="A7" s="143" t="str">
        <f>'4.1'!D8</f>
        <v>Sub:  INTERNATIONAL BUSINESS         Sub Code: 4.1</v>
      </c>
      <c r="B7" s="135" t="e">
        <f>'4.1- Attainment'!C29</f>
        <v>#DIV/0!</v>
      </c>
      <c r="C7" s="135" t="e">
        <f>'4.1- Attainment'!D29</f>
        <v>#DIV/0!</v>
      </c>
      <c r="D7" s="135" t="e">
        <f>'4.1- Attainment'!E29</f>
        <v>#DIV/0!</v>
      </c>
      <c r="E7" s="135" t="e">
        <f>'4.1- Attainment'!F29</f>
        <v>#DIV/0!</v>
      </c>
      <c r="F7" s="135" t="e">
        <f>'4.1- Attainment'!G29</f>
        <v>#DIV/0!</v>
      </c>
      <c r="G7" s="135" t="e">
        <f>'4.1- Attainment'!H29</f>
        <v>#DIV/0!</v>
      </c>
      <c r="H7" s="135" t="e">
        <f>'4.1- Attainment'!I29</f>
        <v>#DIV/0!</v>
      </c>
      <c r="I7" s="135" t="e">
        <f>'4.1- Attainment'!J29</f>
        <v>#DIV/0!</v>
      </c>
      <c r="J7" s="135" t="e">
        <f>'4.1- Attainment'!K29</f>
        <v>#DIV/0!</v>
      </c>
      <c r="K7" s="135" t="e">
        <f>'4.1- Attainment'!L29</f>
        <v>#DIV/0!</v>
      </c>
      <c r="L7" s="135" t="e">
        <f>'4.1- Attainment'!M29</f>
        <v>#DIV/0!</v>
      </c>
    </row>
    <row r="8" spans="1:16" s="50" customFormat="1" ht="47.25" customHeight="1" x14ac:dyDescent="0.25">
      <c r="A8" s="144" t="str">
        <f>'4.2.2'!D8</f>
        <v>Sub:INTERNATIONAL FINANCIAL MANAGEMENT                 Sub Code: 4.2.2</v>
      </c>
      <c r="B8" s="136" t="e">
        <f>'4.2.2 - Attainment'!C29</f>
        <v>#DIV/0!</v>
      </c>
      <c r="C8" s="136" t="e">
        <f>'4.2.2 - Attainment'!D29</f>
        <v>#DIV/0!</v>
      </c>
      <c r="D8" s="136" t="e">
        <f>'4.2.2 - Attainment'!E29</f>
        <v>#DIV/0!</v>
      </c>
      <c r="E8" s="136" t="e">
        <f>'4.2.2 - Attainment'!F29</f>
        <v>#DIV/0!</v>
      </c>
      <c r="F8" s="136" t="e">
        <f>'4.2.2 - Attainment'!G29</f>
        <v>#DIV/0!</v>
      </c>
      <c r="G8" s="136" t="e">
        <f>'4.2.2 - Attainment'!H29</f>
        <v>#DIV/0!</v>
      </c>
      <c r="H8" s="136" t="e">
        <f>'4.2.2 - Attainment'!I29</f>
        <v>#DIV/0!</v>
      </c>
      <c r="I8" s="136" t="e">
        <f>'4.2.2 - Attainment'!J29</f>
        <v>#DIV/0!</v>
      </c>
      <c r="J8" s="136" t="e">
        <f>'4.2.2 - Attainment'!K29</f>
        <v>#DIV/0!</v>
      </c>
      <c r="K8" s="136" t="e">
        <f>'4.2.2 - Attainment'!L29</f>
        <v>#DIV/0!</v>
      </c>
      <c r="L8" s="136" t="e">
        <f>'4.2.2 - Attainment'!M29</f>
        <v>#DIV/0!</v>
      </c>
    </row>
    <row r="9" spans="1:16" s="50" customFormat="1" ht="47.25" customHeight="1" x14ac:dyDescent="0.25">
      <c r="A9" s="145" t="str">
        <f>'4.2.3'!D8</f>
        <v>Sub:DERIVATIVES AND RISK MANAGEMENT        Sub Code: 4.2.3</v>
      </c>
      <c r="B9" s="137" t="e">
        <f>'4.2.3 - Attainment'!C26</f>
        <v>#DIV/0!</v>
      </c>
      <c r="C9" s="137" t="e">
        <f>'4.2.3 - Attainment'!D26</f>
        <v>#DIV/0!</v>
      </c>
      <c r="D9" s="137" t="e">
        <f>'4.2.3 - Attainment'!E26</f>
        <v>#DIV/0!</v>
      </c>
      <c r="E9" s="137" t="e">
        <f>'4.2.3 - Attainment'!F26</f>
        <v>#DIV/0!</v>
      </c>
      <c r="F9" s="137" t="e">
        <f>'4.2.3 - Attainment'!G26</f>
        <v>#DIV/0!</v>
      </c>
      <c r="G9" s="137" t="e">
        <f>'4.2.3 - Attainment'!H26</f>
        <v>#DIV/0!</v>
      </c>
      <c r="H9" s="137" t="e">
        <f>'4.2.3 - Attainment'!I26</f>
        <v>#DIV/0!</v>
      </c>
      <c r="I9" s="137" t="e">
        <f>'4.2.3 - Attainment'!J26</f>
        <v>#DIV/0!</v>
      </c>
      <c r="J9" s="137" t="e">
        <f>'4.2.3 - Attainment'!K26</f>
        <v>#DIV/0!</v>
      </c>
      <c r="K9" s="137" t="e">
        <f>'4.2.3 - Attainment'!L26</f>
        <v>#DIV/0!</v>
      </c>
      <c r="L9" s="137" t="e">
        <f>'4.2.3 - Attainment'!M26</f>
        <v>#DIV/0!</v>
      </c>
    </row>
    <row r="10" spans="1:16" s="50" customFormat="1" ht="47.25" customHeight="1" x14ac:dyDescent="0.25">
      <c r="A10" s="144" t="str">
        <f>'4.3.1'!D8</f>
        <v>Sub: SALES AND DISTRIBUTION MANAGEMENT AND RETAILING    Sub Code: 4.3.1</v>
      </c>
      <c r="B10" s="136" t="e">
        <f>'4.3.1- Attainment'!C31</f>
        <v>#DIV/0!</v>
      </c>
      <c r="C10" s="136" t="e">
        <f>'4.3.1- Attainment'!D31</f>
        <v>#DIV/0!</v>
      </c>
      <c r="D10" s="136" t="e">
        <f>'4.3.1- Attainment'!E31</f>
        <v>#DIV/0!</v>
      </c>
      <c r="E10" s="136" t="e">
        <f>'4.3.1- Attainment'!F31</f>
        <v>#DIV/0!</v>
      </c>
      <c r="F10" s="136" t="e">
        <f>'4.3.1- Attainment'!G31</f>
        <v>#DIV/0!</v>
      </c>
      <c r="G10" s="136" t="e">
        <f>'4.3.1- Attainment'!H31</f>
        <v>#DIV/0!</v>
      </c>
      <c r="H10" s="136" t="e">
        <f>'4.3.1- Attainment'!I31</f>
        <v>#DIV/0!</v>
      </c>
      <c r="I10" s="136" t="e">
        <f>'4.3.1- Attainment'!J31</f>
        <v>#DIV/0!</v>
      </c>
      <c r="J10" s="136" t="e">
        <f>'4.3.1- Attainment'!K31</f>
        <v>#DIV/0!</v>
      </c>
      <c r="K10" s="136" t="e">
        <f>'4.3.1- Attainment'!L31</f>
        <v>#DIV/0!</v>
      </c>
      <c r="L10" s="136" t="e">
        <f>'4.3.1- Attainment'!M31</f>
        <v>#DIV/0!</v>
      </c>
    </row>
    <row r="11" spans="1:16" s="50" customFormat="1" ht="47.25" customHeight="1" x14ac:dyDescent="0.25">
      <c r="A11" s="143" t="str">
        <f>'4.3.2'!D8</f>
        <v>Sub: SERVICES MARKETING AND CUSTOMER RELATIONSHIP MANAGEMENT      Sub Code:4.3.2</v>
      </c>
      <c r="B11" s="135" t="e">
        <f>'4.3.2 - Attainment'!C29</f>
        <v>#DIV/0!</v>
      </c>
      <c r="C11" s="135" t="e">
        <f>'4.3.2 - Attainment'!D29</f>
        <v>#DIV/0!</v>
      </c>
      <c r="D11" s="135" t="e">
        <f>'4.3.2 - Attainment'!E29</f>
        <v>#DIV/0!</v>
      </c>
      <c r="E11" s="135" t="e">
        <f>'4.3.2 - Attainment'!F29</f>
        <v>#DIV/0!</v>
      </c>
      <c r="F11" s="135" t="e">
        <f>'4.3.2 - Attainment'!G29</f>
        <v>#DIV/0!</v>
      </c>
      <c r="G11" s="135" t="e">
        <f>'4.3.2 - Attainment'!H29</f>
        <v>#DIV/0!</v>
      </c>
      <c r="H11" s="135" t="e">
        <f>'4.3.2 - Attainment'!I29</f>
        <v>#DIV/0!</v>
      </c>
      <c r="I11" s="135" t="e">
        <f>'4.3.2 - Attainment'!J29</f>
        <v>#DIV/0!</v>
      </c>
      <c r="J11" s="135" t="e">
        <f>'4.3.2 - Attainment'!K29</f>
        <v>#DIV/0!</v>
      </c>
      <c r="K11" s="135" t="e">
        <f>'4.3.2 - Attainment'!L29</f>
        <v>#DIV/0!</v>
      </c>
      <c r="L11" s="135" t="e">
        <f>'4.3.2 - Attainment'!M29</f>
        <v>#DIV/0!</v>
      </c>
    </row>
    <row r="12" spans="1:16" s="50" customFormat="1" ht="47.25" customHeight="1" x14ac:dyDescent="0.25">
      <c r="A12" s="146" t="str">
        <f>'4.3.3'!D8</f>
        <v>Sub:  INTEGRATED MARKETING COMMUNICATION AND DIGITAL MARKETING                Sub Code: 4.3.3</v>
      </c>
      <c r="B12" s="138" t="e">
        <f>'4.3.3 - Attainment'!C29</f>
        <v>#DIV/0!</v>
      </c>
      <c r="C12" s="138" t="e">
        <f>'4.3.3 - Attainment'!D29</f>
        <v>#DIV/0!</v>
      </c>
      <c r="D12" s="138" t="e">
        <f>'4.3.3 - Attainment'!E29</f>
        <v>#DIV/0!</v>
      </c>
      <c r="E12" s="138" t="e">
        <f>'4.3.3 - Attainment'!F29</f>
        <v>#DIV/0!</v>
      </c>
      <c r="F12" s="138" t="e">
        <f>'4.3.3 - Attainment'!G29</f>
        <v>#DIV/0!</v>
      </c>
      <c r="G12" s="138" t="e">
        <f>'4.3.3 - Attainment'!H29</f>
        <v>#DIV/0!</v>
      </c>
      <c r="H12" s="138" t="e">
        <f>'4.3.3 - Attainment'!I29</f>
        <v>#DIV/0!</v>
      </c>
      <c r="I12" s="138" t="e">
        <f>'4.3.3 - Attainment'!J29</f>
        <v>#DIV/0!</v>
      </c>
      <c r="J12" s="138" t="e">
        <f>'4.3.3 - Attainment'!K29</f>
        <v>#DIV/0!</v>
      </c>
      <c r="K12" s="138" t="e">
        <f>'4.3.3 - Attainment'!L29</f>
        <v>#DIV/0!</v>
      </c>
      <c r="L12" s="138" t="e">
        <f>'4.3.3 - Attainment'!M29</f>
        <v>#DIV/0!</v>
      </c>
    </row>
    <row r="13" spans="1:16" ht="47.25" customHeight="1" x14ac:dyDescent="0.25">
      <c r="A13" s="144" t="str">
        <f>'4.4.1'!D8</f>
        <v>Sub: GLOBAL HRM          Sub Code:4.4.1</v>
      </c>
      <c r="B13" s="136" t="e">
        <f>'4.4.1- Attainemnt'!C31</f>
        <v>#DIV/0!</v>
      </c>
      <c r="C13" s="136" t="e">
        <f>'4.4.1- Attainemnt'!D31</f>
        <v>#DIV/0!</v>
      </c>
      <c r="D13" s="136" t="e">
        <f>'4.4.1- Attainemnt'!E31</f>
        <v>#DIV/0!</v>
      </c>
      <c r="E13" s="136" t="e">
        <f>'4.4.1- Attainemnt'!F31</f>
        <v>#DIV/0!</v>
      </c>
      <c r="F13" s="136" t="e">
        <f>'4.4.1- Attainemnt'!G31</f>
        <v>#DIV/0!</v>
      </c>
      <c r="G13" s="136" t="e">
        <f>'4.4.1- Attainemnt'!H31</f>
        <v>#DIV/0!</v>
      </c>
      <c r="H13" s="136" t="e">
        <f>'4.4.1- Attainemnt'!I31</f>
        <v>#DIV/0!</v>
      </c>
      <c r="I13" s="136" t="e">
        <f>'4.4.1- Attainemnt'!J31</f>
        <v>#DIV/0!</v>
      </c>
      <c r="J13" s="136" t="e">
        <f>'4.4.1- Attainemnt'!K31</f>
        <v>#DIV/0!</v>
      </c>
      <c r="K13" s="136" t="e">
        <f>'4.4.1- Attainemnt'!L31</f>
        <v>#DIV/0!</v>
      </c>
      <c r="L13" s="136" t="e">
        <f>'4.4.1- Attainemnt'!M31</f>
        <v>#DIV/0!</v>
      </c>
    </row>
    <row r="14" spans="1:16" ht="47.25" customHeight="1" x14ac:dyDescent="0.25">
      <c r="A14" s="147" t="str">
        <f>'4.4.2'!D8</f>
        <v>Sub: STRATEGIC HRM           Sub Code: 4.4.2</v>
      </c>
      <c r="B14" s="139" t="e">
        <f>'4.4.2 - Attainment'!C29</f>
        <v>#DIV/0!</v>
      </c>
      <c r="C14" s="139" t="e">
        <f>'4.4.2 - Attainment'!D29</f>
        <v>#DIV/0!</v>
      </c>
      <c r="D14" s="139" t="e">
        <f>'4.4.2 - Attainment'!E29</f>
        <v>#DIV/0!</v>
      </c>
      <c r="E14" s="139" t="e">
        <f>'4.4.2 - Attainment'!F29</f>
        <v>#DIV/0!</v>
      </c>
      <c r="F14" s="139" t="e">
        <f>'4.4.2 - Attainment'!G29</f>
        <v>#DIV/0!</v>
      </c>
      <c r="G14" s="139" t="e">
        <f>'4.4.2 - Attainment'!H29</f>
        <v>#DIV/0!</v>
      </c>
      <c r="H14" s="139" t="e">
        <f>'4.4.2 - Attainment'!I29</f>
        <v>#DIV/0!</v>
      </c>
      <c r="I14" s="139" t="e">
        <f>'4.4.2 - Attainment'!J29</f>
        <v>#DIV/0!</v>
      </c>
      <c r="J14" s="139" t="e">
        <f>'4.4.2 - Attainment'!K29</f>
        <v>#DIV/0!</v>
      </c>
      <c r="K14" s="139" t="e">
        <f>'4.4.2 - Attainment'!L29</f>
        <v>#DIV/0!</v>
      </c>
      <c r="L14" s="139" t="e">
        <f>'4.4.2 - Attainment'!M29</f>
        <v>#DIV/0!</v>
      </c>
    </row>
    <row r="15" spans="1:16" ht="47.25" customHeight="1" x14ac:dyDescent="0.25">
      <c r="A15" s="148" t="str">
        <f>'4.4.3'!D8</f>
        <v>Sub: INDUSTRIAL RELATIONS AND HR AUDIT         Sub Code:4.4.3</v>
      </c>
      <c r="B15" s="140" t="e">
        <f>'4.4.3- Attainment'!C29</f>
        <v>#DIV/0!</v>
      </c>
      <c r="C15" s="140" t="e">
        <f>'4.4.3- Attainment'!D29</f>
        <v>#DIV/0!</v>
      </c>
      <c r="D15" s="140" t="e">
        <f>'4.4.3- Attainment'!E29</f>
        <v>#DIV/0!</v>
      </c>
      <c r="E15" s="140" t="e">
        <f>'4.4.3- Attainment'!F29</f>
        <v>#DIV/0!</v>
      </c>
      <c r="F15" s="140" t="e">
        <f>'4.4.3- Attainment'!G29</f>
        <v>#DIV/0!</v>
      </c>
      <c r="G15" s="140" t="e">
        <f>'4.4.3- Attainment'!H29</f>
        <v>#DIV/0!</v>
      </c>
      <c r="H15" s="140" t="e">
        <f>'4.4.3- Attainment'!I29</f>
        <v>#DIV/0!</v>
      </c>
      <c r="I15" s="140" t="e">
        <f>'4.4.3- Attainment'!J29</f>
        <v>#DIV/0!</v>
      </c>
      <c r="J15" s="140" t="e">
        <f>'4.4.3- Attainment'!K29</f>
        <v>#DIV/0!</v>
      </c>
      <c r="K15" s="140" t="e">
        <f>'4.4.3- Attainment'!L29</f>
        <v>#DIV/0!</v>
      </c>
      <c r="L15" s="140" t="e">
        <f>'4.4.3- Attainment'!M29</f>
        <v>#DIV/0!</v>
      </c>
    </row>
    <row r="16" spans="1:16" ht="47.25" customHeight="1" x14ac:dyDescent="0.25">
      <c r="A16" s="149" t="str">
        <f>'4.7.1'!D8</f>
        <v>Sub:  BIG DATA ANALYTICS               Sub Code: 4.7.1</v>
      </c>
      <c r="B16" s="141">
        <f>'4.7.1 - Attainment'!C29</f>
        <v>2.8666666666666667</v>
      </c>
      <c r="C16" s="141">
        <f>'4.7.1 - Attainment'!D29</f>
        <v>2.666666666666667</v>
      </c>
      <c r="D16" s="141">
        <f>'4.7.1 - Attainment'!E29</f>
        <v>2.2000000000000002</v>
      </c>
      <c r="E16" s="141">
        <f>'4.7.1 - Attainment'!F29</f>
        <v>3.2</v>
      </c>
      <c r="F16" s="141">
        <f>'4.7.1 - Attainment'!G29</f>
        <v>3.4666666666666663</v>
      </c>
      <c r="G16" s="141">
        <f>'4.7.1 - Attainment'!H29</f>
        <v>2.666666666666667</v>
      </c>
      <c r="H16" s="141">
        <f>'4.7.1 - Attainment'!I29</f>
        <v>3.1333333333333333</v>
      </c>
      <c r="I16" s="141">
        <f>'4.7.1 - Attainment'!J29</f>
        <v>2.8666666666666667</v>
      </c>
      <c r="J16" s="141">
        <f>'4.7.1 - Attainment'!K29</f>
        <v>1.8</v>
      </c>
      <c r="K16" s="141">
        <f>'4.7.1 - Attainment'!L29</f>
        <v>1.3333333333333335</v>
      </c>
      <c r="L16" s="141">
        <f>'4.7.1 - Attainment'!M29</f>
        <v>2.2000000000000002</v>
      </c>
    </row>
    <row r="17" spans="1:12" s="38" customFormat="1" ht="47.25" customHeight="1" x14ac:dyDescent="0.25">
      <c r="A17" s="160" t="str">
        <f>'4.7.2'!D8</f>
        <v>Sub:  DATA VISUALIZATION AND BUSINESS REPORTING USING TABLEAU          Sub Code: 4.7.2</v>
      </c>
      <c r="B17" s="161" t="e">
        <f>'4.7.2-Attainment'!C29</f>
        <v>#DIV/0!</v>
      </c>
      <c r="C17" s="161" t="e">
        <f>'4.7.2-Attainment'!D29</f>
        <v>#DIV/0!</v>
      </c>
      <c r="D17" s="161" t="e">
        <f>'4.7.2-Attainment'!E29</f>
        <v>#DIV/0!</v>
      </c>
      <c r="E17" s="161" t="e">
        <f>'4.7.2-Attainment'!F29</f>
        <v>#DIV/0!</v>
      </c>
      <c r="F17" s="161" t="e">
        <f>'4.7.2-Attainment'!G29</f>
        <v>#DIV/0!</v>
      </c>
      <c r="G17" s="161" t="e">
        <f>'4.7.2-Attainment'!H29</f>
        <v>#DIV/0!</v>
      </c>
      <c r="H17" s="161" t="e">
        <f>'4.7.2-Attainment'!I29</f>
        <v>#DIV/0!</v>
      </c>
      <c r="I17" s="161" t="e">
        <f>'4.7.2-Attainment'!J29</f>
        <v>#DIV/0!</v>
      </c>
      <c r="J17" s="161" t="e">
        <f>'4.7.2-Attainment'!K29</f>
        <v>#DIV/0!</v>
      </c>
      <c r="K17" s="161" t="e">
        <f>'4.7.2-Attainment'!L29</f>
        <v>#DIV/0!</v>
      </c>
      <c r="L17" s="161" t="e">
        <f>'4.7.2-Attainment'!M29</f>
        <v>#DIV/0!</v>
      </c>
    </row>
    <row r="18" spans="1:12" s="38" customFormat="1" ht="47.25" customHeight="1" x14ac:dyDescent="0.25">
      <c r="A18" s="149" t="str">
        <f>'4.7.3'!D8</f>
        <v>Sub: EMERGING TECHNOLOGIES AND FUTURE SKILLS FOR  BUSINESS LEADERS          Sub Code: 3.7.4</v>
      </c>
      <c r="B18" s="141" t="e">
        <f>'4.7.3- Attainment'!C29</f>
        <v>#DIV/0!</v>
      </c>
      <c r="C18" s="141" t="e">
        <f>'4.7.3- Attainment'!D29</f>
        <v>#DIV/0!</v>
      </c>
      <c r="D18" s="141" t="e">
        <f>'4.7.3- Attainment'!E29</f>
        <v>#DIV/0!</v>
      </c>
      <c r="E18" s="141" t="e">
        <f>'4.7.3- Attainment'!F29</f>
        <v>#DIV/0!</v>
      </c>
      <c r="F18" s="141" t="e">
        <f>'4.7.3- Attainment'!G29</f>
        <v>#DIV/0!</v>
      </c>
      <c r="G18" s="141" t="e">
        <f>'4.7.3- Attainment'!H29</f>
        <v>#DIV/0!</v>
      </c>
      <c r="H18" s="141" t="e">
        <f>'4.7.3- Attainment'!I29</f>
        <v>#DIV/0!</v>
      </c>
      <c r="I18" s="141" t="e">
        <f>'4.7.3- Attainment'!J29</f>
        <v>#DIV/0!</v>
      </c>
      <c r="J18" s="141" t="e">
        <f>'4.7.3- Attainment'!K29</f>
        <v>#DIV/0!</v>
      </c>
      <c r="K18" s="141" t="e">
        <f>'4.7.3- Attainment'!L29</f>
        <v>#DIV/0!</v>
      </c>
      <c r="L18" s="141" t="e">
        <f>'4.7.3- Attainment'!M29</f>
        <v>#DIV/0!</v>
      </c>
    </row>
    <row r="19" spans="1:12" ht="47.25" customHeight="1" x14ac:dyDescent="0.25">
      <c r="A19" s="145" t="e">
        <f>#REF!</f>
        <v>#REF!</v>
      </c>
      <c r="B19" s="142" t="e">
        <f>#REF!</f>
        <v>#REF!</v>
      </c>
      <c r="C19" s="142" t="e">
        <f>#REF!</f>
        <v>#REF!</v>
      </c>
      <c r="D19" s="142" t="e">
        <f>#REF!</f>
        <v>#REF!</v>
      </c>
      <c r="E19" s="142" t="e">
        <f>#REF!</f>
        <v>#REF!</v>
      </c>
      <c r="F19" s="142" t="e">
        <f>#REF!</f>
        <v>#REF!</v>
      </c>
      <c r="G19" s="142" t="e">
        <f>#REF!</f>
        <v>#REF!</v>
      </c>
      <c r="H19" s="142" t="e">
        <f>#REF!</f>
        <v>#REF!</v>
      </c>
      <c r="I19" s="142" t="e">
        <f>#REF!</f>
        <v>#REF!</v>
      </c>
      <c r="J19" s="142" t="e">
        <f>#REF!</f>
        <v>#REF!</v>
      </c>
      <c r="K19" s="142" t="e">
        <f>#REF!</f>
        <v>#REF!</v>
      </c>
      <c r="L19" s="142" t="e">
        <f>#REF!</f>
        <v>#REF!</v>
      </c>
    </row>
  </sheetData>
  <mergeCells count="5">
    <mergeCell ref="A1:L1"/>
    <mergeCell ref="A2:L2"/>
    <mergeCell ref="A3:L3"/>
    <mergeCell ref="A4:L4"/>
    <mergeCell ref="B5:L5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workbookViewId="0">
      <selection activeCell="A102" sqref="A102:F107"/>
    </sheetView>
  </sheetViews>
  <sheetFormatPr defaultRowHeight="15" x14ac:dyDescent="0.25"/>
  <cols>
    <col min="1" max="1" width="61.5703125" style="1" customWidth="1"/>
    <col min="2" max="2" width="9.140625" style="50" customWidth="1"/>
    <col min="3" max="3" width="10.5703125" style="50" bestFit="1" customWidth="1"/>
    <col min="4" max="4" width="9.140625" style="50"/>
    <col min="5" max="5" width="19.42578125" style="50" bestFit="1" customWidth="1"/>
    <col min="6" max="6" width="9.140625" style="50"/>
  </cols>
  <sheetData>
    <row r="1" spans="1:6" s="38" customFormat="1" ht="18.75" x14ac:dyDescent="0.3">
      <c r="A1" s="246" t="s">
        <v>41</v>
      </c>
      <c r="B1" s="246"/>
      <c r="C1" s="246"/>
      <c r="D1" s="246"/>
      <c r="E1" s="246"/>
      <c r="F1" s="246"/>
    </row>
    <row r="2" spans="1:6" s="38" customFormat="1" ht="18.75" x14ac:dyDescent="0.3">
      <c r="A2" s="246" t="s">
        <v>42</v>
      </c>
      <c r="B2" s="246"/>
      <c r="C2" s="246"/>
      <c r="D2" s="246"/>
      <c r="E2" s="246"/>
      <c r="F2" s="246"/>
    </row>
    <row r="3" spans="1:6" s="38" customFormat="1" ht="18.75" x14ac:dyDescent="0.3">
      <c r="A3" s="246" t="s">
        <v>43</v>
      </c>
      <c r="B3" s="246"/>
      <c r="C3" s="246"/>
      <c r="D3" s="246"/>
      <c r="E3" s="246"/>
      <c r="F3" s="246"/>
    </row>
    <row r="4" spans="1:6" ht="26.25" x14ac:dyDescent="0.4">
      <c r="A4" s="247" t="s">
        <v>70</v>
      </c>
      <c r="B4" s="248"/>
      <c r="C4" s="248"/>
      <c r="D4" s="248"/>
      <c r="E4" s="248"/>
      <c r="F4" s="249"/>
    </row>
    <row r="5" spans="1:6" ht="24.75" customHeight="1" x14ac:dyDescent="0.25">
      <c r="A5" s="68"/>
      <c r="B5" s="67"/>
      <c r="C5" s="67"/>
      <c r="D5" s="67"/>
      <c r="E5" s="67"/>
      <c r="F5" s="67"/>
    </row>
    <row r="6" spans="1:6" ht="15.75" x14ac:dyDescent="0.25">
      <c r="A6" s="259" t="str">
        <f>'4.1- Attainment'!A1</f>
        <v>Sub:  INTERNATIONAL BUSINESS         Sub Code: 4.1</v>
      </c>
      <c r="B6" s="116"/>
      <c r="C6" s="254" t="str">
        <f>'4.1- Attainment'!D3</f>
        <v>Internals</v>
      </c>
      <c r="D6" s="255"/>
      <c r="E6" s="254" t="str">
        <f>'4.1- Attainment'!F3</f>
        <v>Final CO Attainment</v>
      </c>
      <c r="F6" s="255"/>
    </row>
    <row r="7" spans="1:6" ht="15.75" x14ac:dyDescent="0.25">
      <c r="A7" s="260"/>
      <c r="B7" s="116" t="str">
        <f>'4.1- Attainment'!C4</f>
        <v xml:space="preserve">CO </v>
      </c>
      <c r="C7" s="116" t="str">
        <f>'4.1- Attainment'!D4</f>
        <v>Percentage</v>
      </c>
      <c r="D7" s="116" t="str">
        <f>'4.1- Attainment'!E4</f>
        <v>Level</v>
      </c>
      <c r="E7" s="116" t="str">
        <f>'4.1- Attainment'!F4</f>
        <v>Percentage</v>
      </c>
      <c r="F7" s="116" t="str">
        <f>'4.1- Attainment'!G4</f>
        <v>Level</v>
      </c>
    </row>
    <row r="8" spans="1:6" ht="15.75" x14ac:dyDescent="0.25">
      <c r="A8" s="260"/>
      <c r="B8" s="116" t="str">
        <f>'4.1- Attainment'!C5</f>
        <v>CO1</v>
      </c>
      <c r="C8" s="117">
        <f>'4.1- Attainment'!D5</f>
        <v>74</v>
      </c>
      <c r="D8" s="117" t="str">
        <f>'4.1- Attainment'!E5</f>
        <v>2</v>
      </c>
      <c r="E8" s="117" t="e">
        <f>'4.1- Attainment'!F5</f>
        <v>#DIV/0!</v>
      </c>
      <c r="F8" s="117" t="e">
        <f>'4.1- Attainment'!G5</f>
        <v>#DIV/0!</v>
      </c>
    </row>
    <row r="9" spans="1:6" ht="15.75" x14ac:dyDescent="0.25">
      <c r="A9" s="260"/>
      <c r="B9" s="116" t="str">
        <f>'4.1- Attainment'!C6</f>
        <v>CO2</v>
      </c>
      <c r="C9" s="117">
        <f>'4.1- Attainment'!D6</f>
        <v>67.666666666666671</v>
      </c>
      <c r="D9" s="117" t="str">
        <f>'4.1- Attainment'!E6</f>
        <v>1</v>
      </c>
      <c r="E9" s="117" t="e">
        <f>'4.1- Attainment'!F6</f>
        <v>#DIV/0!</v>
      </c>
      <c r="F9" s="117" t="e">
        <f>'4.1- Attainment'!G6</f>
        <v>#DIV/0!</v>
      </c>
    </row>
    <row r="10" spans="1:6" ht="15.75" x14ac:dyDescent="0.25">
      <c r="A10" s="260"/>
      <c r="B10" s="116" t="str">
        <f>'4.1- Attainment'!C7</f>
        <v>CO3</v>
      </c>
      <c r="C10" s="117">
        <f>'4.1- Attainment'!D7</f>
        <v>69</v>
      </c>
      <c r="D10" s="117" t="str">
        <f>'4.1- Attainment'!E7</f>
        <v>1</v>
      </c>
      <c r="E10" s="117" t="e">
        <f>'4.1- Attainment'!F7</f>
        <v>#DIV/0!</v>
      </c>
      <c r="F10" s="117" t="e">
        <f>'4.1- Attainment'!G7</f>
        <v>#DIV/0!</v>
      </c>
    </row>
    <row r="11" spans="1:6" ht="15.75" x14ac:dyDescent="0.25">
      <c r="A11" s="260"/>
      <c r="B11" s="116" t="str">
        <f>'4.1- Attainment'!C8</f>
        <v>CO4</v>
      </c>
      <c r="C11" s="117">
        <f>'4.1- Attainment'!D8</f>
        <v>76.666666666666671</v>
      </c>
      <c r="D11" s="117" t="str">
        <f>'4.1- Attainment'!E8</f>
        <v>2</v>
      </c>
      <c r="E11" s="117" t="e">
        <f>'4.1- Attainment'!F8</f>
        <v>#DIV/0!</v>
      </c>
      <c r="F11" s="117" t="e">
        <f>'4.1- Attainment'!G8</f>
        <v>#DIV/0!</v>
      </c>
    </row>
    <row r="12" spans="1:6" ht="15.75" x14ac:dyDescent="0.25">
      <c r="A12" s="260"/>
      <c r="B12" s="116" t="str">
        <f>'4.1- Attainment'!C9</f>
        <v>CO5</v>
      </c>
      <c r="C12" s="117">
        <f>'4.1- Attainment'!D9</f>
        <v>65.5</v>
      </c>
      <c r="D12" s="117" t="str">
        <f>'4.1- Attainment'!E9</f>
        <v>1</v>
      </c>
      <c r="E12" s="117" t="e">
        <f>'4.1- Attainment'!F9</f>
        <v>#DIV/0!</v>
      </c>
      <c r="F12" s="117" t="e">
        <f>'4.1- Attainment'!G9</f>
        <v>#DIV/0!</v>
      </c>
    </row>
    <row r="13" spans="1:6" ht="22.5" customHeight="1" x14ac:dyDescent="0.25">
      <c r="A13" s="68"/>
      <c r="B13" s="67"/>
      <c r="C13" s="67"/>
      <c r="D13" s="67"/>
      <c r="E13" s="67"/>
      <c r="F13" s="67"/>
    </row>
    <row r="14" spans="1:6" ht="22.5" customHeight="1" x14ac:dyDescent="0.25">
      <c r="A14" s="68"/>
      <c r="B14" s="67"/>
      <c r="C14" s="67"/>
      <c r="D14" s="67"/>
      <c r="E14" s="67"/>
      <c r="F14" s="67"/>
    </row>
    <row r="15" spans="1:6" ht="15.75" x14ac:dyDescent="0.25">
      <c r="A15" s="261" t="str">
        <f>'4.2.2 - Attainment'!A1</f>
        <v>Sub:INTERNATIONAL FINANCIAL MANAGEMENT                 Sub Code: 4.2.2</v>
      </c>
      <c r="B15" s="118"/>
      <c r="C15" s="252" t="str">
        <f>'4.2.2 - Attainment'!D3</f>
        <v>Internals</v>
      </c>
      <c r="D15" s="253"/>
      <c r="E15" s="252" t="str">
        <f>'4.2.2 - Attainment'!F3</f>
        <v>Final CO Attainment</v>
      </c>
      <c r="F15" s="253"/>
    </row>
    <row r="16" spans="1:6" ht="15.75" x14ac:dyDescent="0.25">
      <c r="A16" s="262"/>
      <c r="B16" s="118" t="str">
        <f>'4.2.2 - Attainment'!C4</f>
        <v xml:space="preserve">CO </v>
      </c>
      <c r="C16" s="118" t="str">
        <f>'4.2.2 - Attainment'!D4</f>
        <v>Percentage</v>
      </c>
      <c r="D16" s="118" t="str">
        <f>'4.2.2 - Attainment'!E4</f>
        <v>Level</v>
      </c>
      <c r="E16" s="118" t="str">
        <f>'4.2.2 - Attainment'!F4</f>
        <v>Percentage</v>
      </c>
      <c r="F16" s="118" t="str">
        <f>'4.2.2 - Attainment'!G4</f>
        <v>Level</v>
      </c>
    </row>
    <row r="17" spans="1:6" ht="15.75" x14ac:dyDescent="0.25">
      <c r="A17" s="262"/>
      <c r="B17" s="118" t="str">
        <f>'4.2.2 - Attainment'!C5</f>
        <v>CO1</v>
      </c>
      <c r="C17" s="119">
        <f>'4.2.2 - Attainment'!D5</f>
        <v>63</v>
      </c>
      <c r="D17" s="119" t="str">
        <f>'4.2.2 - Attainment'!E5</f>
        <v>1</v>
      </c>
      <c r="E17" s="119" t="e">
        <f>'4.2.2 - Attainment'!F5</f>
        <v>#DIV/0!</v>
      </c>
      <c r="F17" s="119" t="e">
        <f>'4.2.2 - Attainment'!G5</f>
        <v>#DIV/0!</v>
      </c>
    </row>
    <row r="18" spans="1:6" ht="15.75" x14ac:dyDescent="0.25">
      <c r="A18" s="262"/>
      <c r="B18" s="118" t="str">
        <f>'4.2.2 - Attainment'!C6</f>
        <v>CO2</v>
      </c>
      <c r="C18" s="119">
        <f>'4.2.2 - Attainment'!D6</f>
        <v>87.333333333333329</v>
      </c>
      <c r="D18" s="119" t="str">
        <f>'4.2.2 - Attainment'!E6</f>
        <v>3</v>
      </c>
      <c r="E18" s="119" t="e">
        <f>'4.2.2 - Attainment'!F6</f>
        <v>#DIV/0!</v>
      </c>
      <c r="F18" s="119" t="e">
        <f>'4.2.2 - Attainment'!G6</f>
        <v>#DIV/0!</v>
      </c>
    </row>
    <row r="19" spans="1:6" ht="15.75" x14ac:dyDescent="0.25">
      <c r="A19" s="262"/>
      <c r="B19" s="118" t="str">
        <f>'4.2.2 - Attainment'!C7</f>
        <v>CO3</v>
      </c>
      <c r="C19" s="119">
        <f>'4.2.2 - Attainment'!D7</f>
        <v>61.5</v>
      </c>
      <c r="D19" s="119" t="str">
        <f>'4.2.2 - Attainment'!E7</f>
        <v>1</v>
      </c>
      <c r="E19" s="119" t="e">
        <f>'4.2.2 - Attainment'!F7</f>
        <v>#DIV/0!</v>
      </c>
      <c r="F19" s="119" t="e">
        <f>'4.2.2 - Attainment'!G7</f>
        <v>#DIV/0!</v>
      </c>
    </row>
    <row r="20" spans="1:6" ht="15.75" x14ac:dyDescent="0.25">
      <c r="A20" s="262"/>
      <c r="B20" s="118" t="str">
        <f>'4.2.2 - Attainment'!C8</f>
        <v>CO4</v>
      </c>
      <c r="C20" s="119">
        <f>'4.2.2 - Attainment'!D8</f>
        <v>56</v>
      </c>
      <c r="D20" s="119" t="str">
        <f>'4.2.2 - Attainment'!E8</f>
        <v>-</v>
      </c>
      <c r="E20" s="119" t="e">
        <f>'4.2.2 - Attainment'!F8</f>
        <v>#DIV/0!</v>
      </c>
      <c r="F20" s="119" t="e">
        <f>'4.2.2 - Attainment'!G8</f>
        <v>#DIV/0!</v>
      </c>
    </row>
    <row r="21" spans="1:6" ht="15.75" x14ac:dyDescent="0.25">
      <c r="A21" s="263"/>
      <c r="B21" s="118" t="str">
        <f>'4.2.2 - Attainment'!C9</f>
        <v>CO5</v>
      </c>
      <c r="C21" s="119">
        <f>'4.2.2 - Attainment'!D9</f>
        <v>77.5</v>
      </c>
      <c r="D21" s="119" t="str">
        <f>'4.2.2 - Attainment'!E9</f>
        <v>2</v>
      </c>
      <c r="E21" s="119" t="e">
        <f>'4.2.2 - Attainment'!F9</f>
        <v>#DIV/0!</v>
      </c>
      <c r="F21" s="119" t="e">
        <f>'4.2.2 - Attainment'!G9</f>
        <v>#DIV/0!</v>
      </c>
    </row>
    <row r="22" spans="1:6" ht="22.5" customHeight="1" x14ac:dyDescent="0.25">
      <c r="A22" s="68"/>
      <c r="B22" s="67"/>
      <c r="C22" s="67"/>
      <c r="D22" s="67"/>
      <c r="E22" s="67"/>
      <c r="F22" s="67"/>
    </row>
    <row r="23" spans="1:6" ht="15.75" x14ac:dyDescent="0.25">
      <c r="A23" s="264" t="str">
        <f>'4.2.3 - Attainment'!A1</f>
        <v>Sub:DERIVATIVES AND RISK MANAGEMENT        Sub Code: 4.2.3</v>
      </c>
      <c r="B23" s="70"/>
      <c r="C23" s="250" t="str">
        <f>'4.2.3 - Attainment'!D3</f>
        <v>Internals</v>
      </c>
      <c r="D23" s="251"/>
      <c r="E23" s="250" t="str">
        <f>'4.2.3 - Attainment'!F3</f>
        <v>Final CO Attainment</v>
      </c>
      <c r="F23" s="251"/>
    </row>
    <row r="24" spans="1:6" ht="15.75" x14ac:dyDescent="0.25">
      <c r="A24" s="265"/>
      <c r="B24" s="70" t="str">
        <f>'4.2.3 - Attainment'!C4</f>
        <v xml:space="preserve">CO </v>
      </c>
      <c r="C24" s="70" t="str">
        <f>'4.2.3 - Attainment'!D4</f>
        <v>Percentage</v>
      </c>
      <c r="D24" s="70" t="str">
        <f>'4.2.3 - Attainment'!E4</f>
        <v>Level</v>
      </c>
      <c r="E24" s="70" t="str">
        <f>'4.2.3 - Attainment'!F4</f>
        <v>Percentage</v>
      </c>
      <c r="F24" s="70" t="str">
        <f>'4.2.3 - Attainment'!G4</f>
        <v>Level</v>
      </c>
    </row>
    <row r="25" spans="1:6" ht="15.75" x14ac:dyDescent="0.25">
      <c r="A25" s="265"/>
      <c r="B25" s="70" t="str">
        <f>'4.2.3 - Attainment'!C5</f>
        <v>CO1</v>
      </c>
      <c r="C25" s="120">
        <f>'4.2.3 - Attainment'!D5</f>
        <v>66</v>
      </c>
      <c r="D25" s="120" t="str">
        <f>'4.2.3 - Attainment'!E5</f>
        <v>1</v>
      </c>
      <c r="E25" s="120" t="e">
        <f>'4.2.3 - Attainment'!F5</f>
        <v>#DIV/0!</v>
      </c>
      <c r="F25" s="120" t="e">
        <f>'4.2.3 - Attainment'!G5</f>
        <v>#DIV/0!</v>
      </c>
    </row>
    <row r="26" spans="1:6" ht="15.75" x14ac:dyDescent="0.25">
      <c r="A26" s="265"/>
      <c r="B26" s="70" t="str">
        <f>'4.2.3 - Attainment'!C6</f>
        <v>CO2</v>
      </c>
      <c r="C26" s="120">
        <f>'4.2.3 - Attainment'!D6</f>
        <v>76.25</v>
      </c>
      <c r="D26" s="120" t="str">
        <f>'4.2.3 - Attainment'!E6</f>
        <v>2</v>
      </c>
      <c r="E26" s="120" t="e">
        <f>'4.2.3 - Attainment'!F6</f>
        <v>#DIV/0!</v>
      </c>
      <c r="F26" s="120" t="e">
        <f>'4.2.3 - Attainment'!G6</f>
        <v>#DIV/0!</v>
      </c>
    </row>
    <row r="27" spans="1:6" ht="15.75" x14ac:dyDescent="0.25">
      <c r="A27" s="265"/>
      <c r="B27" s="70" t="str">
        <f>'4.2.3 - Attainment'!C7</f>
        <v>CO3</v>
      </c>
      <c r="C27" s="120">
        <f>'4.2.3 - Attainment'!D7</f>
        <v>62.333333333333336</v>
      </c>
      <c r="D27" s="120" t="str">
        <f>'4.2.3 - Attainment'!E7</f>
        <v>1</v>
      </c>
      <c r="E27" s="120" t="e">
        <f>'4.2.3 - Attainment'!F7</f>
        <v>#DIV/0!</v>
      </c>
      <c r="F27" s="120" t="e">
        <f>'4.2.3 - Attainment'!G7</f>
        <v>#DIV/0!</v>
      </c>
    </row>
    <row r="28" spans="1:6" ht="15.75" x14ac:dyDescent="0.25">
      <c r="A28" s="265"/>
      <c r="B28" s="70" t="str">
        <f>'4.2.3 - Attainment'!C8</f>
        <v>CO4</v>
      </c>
      <c r="C28" s="120">
        <f>'4.2.3 - Attainment'!D8</f>
        <v>62.666666666666664</v>
      </c>
      <c r="D28" s="120" t="str">
        <f>'4.2.3 - Attainment'!E8</f>
        <v>1</v>
      </c>
      <c r="E28" s="120" t="e">
        <f>'4.2.3 - Attainment'!F8</f>
        <v>#DIV/0!</v>
      </c>
      <c r="F28" s="120" t="e">
        <f>'4.2.3 - Attainment'!G8</f>
        <v>#DIV/0!</v>
      </c>
    </row>
    <row r="29" spans="1:6" ht="22.5" customHeight="1" x14ac:dyDescent="0.25">
      <c r="A29" s="68"/>
      <c r="B29" s="67"/>
      <c r="C29" s="67"/>
      <c r="D29" s="67"/>
      <c r="E29" s="67"/>
      <c r="F29" s="67"/>
    </row>
    <row r="30" spans="1:6" ht="15.75" x14ac:dyDescent="0.25">
      <c r="A30" s="266" t="str">
        <f>'4.3.1'!D8</f>
        <v>Sub: SALES AND DISTRIBUTION MANAGEMENT AND RETAILING    Sub Code: 4.3.1</v>
      </c>
      <c r="B30" s="71"/>
      <c r="C30" s="276" t="str">
        <f>'4.3.1- Attainment'!D3</f>
        <v>Internals</v>
      </c>
      <c r="D30" s="277"/>
      <c r="E30" s="276" t="str">
        <f>'4.3.1- Attainment'!F3</f>
        <v>Final CO Attainment</v>
      </c>
      <c r="F30" s="277"/>
    </row>
    <row r="31" spans="1:6" ht="15.75" x14ac:dyDescent="0.25">
      <c r="A31" s="267"/>
      <c r="B31" s="71" t="str">
        <f>'4.3.1- Attainment'!C4</f>
        <v xml:space="preserve">CO </v>
      </c>
      <c r="C31" s="71" t="str">
        <f>'4.3.1- Attainment'!D4</f>
        <v>Percentage</v>
      </c>
      <c r="D31" s="71" t="str">
        <f>'4.3.1- Attainment'!E4</f>
        <v>Level</v>
      </c>
      <c r="E31" s="71" t="str">
        <f>'4.3.1- Attainment'!F4</f>
        <v>Percentage</v>
      </c>
      <c r="F31" s="71" t="str">
        <f>'4.3.1- Attainment'!G4</f>
        <v>Level</v>
      </c>
    </row>
    <row r="32" spans="1:6" ht="15.75" x14ac:dyDescent="0.25">
      <c r="A32" s="267"/>
      <c r="B32" s="71" t="str">
        <f>'4.3.1- Attainment'!C5</f>
        <v>CO1</v>
      </c>
      <c r="C32" s="121">
        <f>'4.3.1- Attainment'!D5</f>
        <v>71.5</v>
      </c>
      <c r="D32" s="121" t="str">
        <f>'4.3.1- Attainment'!E5</f>
        <v>2</v>
      </c>
      <c r="E32" s="121" t="e">
        <f>'4.3.1- Attainment'!F5</f>
        <v>#DIV/0!</v>
      </c>
      <c r="F32" s="121" t="e">
        <f>'4.3.1- Attainment'!G5</f>
        <v>#DIV/0!</v>
      </c>
    </row>
    <row r="33" spans="1:6" ht="15.75" x14ac:dyDescent="0.25">
      <c r="A33" s="267"/>
      <c r="B33" s="71" t="str">
        <f>'4.3.1- Attainment'!C6</f>
        <v>CO2</v>
      </c>
      <c r="C33" s="121">
        <f>'4.3.1- Attainment'!D6</f>
        <v>93</v>
      </c>
      <c r="D33" s="121" t="str">
        <f>'4.3.1- Attainment'!E6</f>
        <v>3</v>
      </c>
      <c r="E33" s="121" t="e">
        <f>'4.3.1- Attainment'!F6</f>
        <v>#DIV/0!</v>
      </c>
      <c r="F33" s="121" t="e">
        <f>'4.3.1- Attainment'!G6</f>
        <v>#DIV/0!</v>
      </c>
    </row>
    <row r="34" spans="1:6" ht="15.75" x14ac:dyDescent="0.25">
      <c r="A34" s="267"/>
      <c r="B34" s="71" t="str">
        <f>'4.3.1- Attainment'!C7</f>
        <v>CO3</v>
      </c>
      <c r="C34" s="121">
        <f>'4.3.1- Attainment'!D7</f>
        <v>75.666666666666671</v>
      </c>
      <c r="D34" s="121" t="str">
        <f>'4.3.1- Attainment'!E7</f>
        <v>2</v>
      </c>
      <c r="E34" s="121" t="e">
        <f>'4.3.1- Attainment'!F7</f>
        <v>#DIV/0!</v>
      </c>
      <c r="F34" s="121" t="e">
        <f>'4.3.1- Attainment'!G7</f>
        <v>#DIV/0!</v>
      </c>
    </row>
    <row r="35" spans="1:6" ht="15.75" x14ac:dyDescent="0.25">
      <c r="A35" s="267"/>
      <c r="B35" s="71" t="str">
        <f>'4.3.1- Attainment'!C8</f>
        <v>CO4</v>
      </c>
      <c r="C35" s="121">
        <f>'4.3.1- Attainment'!D8</f>
        <v>69</v>
      </c>
      <c r="D35" s="121" t="str">
        <f>'4.3.1- Attainment'!E8</f>
        <v>1</v>
      </c>
      <c r="E35" s="121" t="e">
        <f>'4.3.1- Attainment'!F8</f>
        <v>#DIV/0!</v>
      </c>
      <c r="F35" s="121" t="e">
        <f>'4.3.1- Attainment'!G8</f>
        <v>#DIV/0!</v>
      </c>
    </row>
    <row r="36" spans="1:6" ht="15.75" x14ac:dyDescent="0.25">
      <c r="A36" s="268"/>
      <c r="B36" s="71" t="str">
        <f>'4.3.1- Attainment'!C9</f>
        <v>CO5</v>
      </c>
      <c r="C36" s="121">
        <f>'4.3.1- Attainment'!D9</f>
        <v>86.5</v>
      </c>
      <c r="D36" s="121" t="str">
        <f>'4.3.1- Attainment'!E9</f>
        <v>3</v>
      </c>
      <c r="E36" s="121" t="e">
        <f>'4.3.1- Attainment'!F9</f>
        <v>#DIV/0!</v>
      </c>
      <c r="F36" s="121" t="e">
        <f>'4.3.1- Attainment'!G9</f>
        <v>#DIV/0!</v>
      </c>
    </row>
    <row r="37" spans="1:6" ht="22.5" customHeight="1" x14ac:dyDescent="0.25">
      <c r="A37" s="68"/>
      <c r="B37" s="67"/>
      <c r="C37" s="67"/>
      <c r="D37" s="67"/>
      <c r="E37" s="67"/>
      <c r="F37" s="67"/>
    </row>
    <row r="38" spans="1:6" ht="15.75" x14ac:dyDescent="0.25">
      <c r="A38" s="269" t="str">
        <f>'4.3.2 - Attainment'!A1</f>
        <v>Sub: SERVICES MARKETING AND CUSTOMER RELATIONSHIP MANAGEMENT      Sub Code:4.3.2</v>
      </c>
      <c r="B38" s="72"/>
      <c r="C38" s="274" t="str">
        <f>'4.3.2 - Attainment'!D3</f>
        <v>Internals</v>
      </c>
      <c r="D38" s="275"/>
      <c r="E38" s="274" t="str">
        <f>'4.3.2 - Attainment'!F3</f>
        <v>Final CO Attainment</v>
      </c>
      <c r="F38" s="275"/>
    </row>
    <row r="39" spans="1:6" ht="15.75" x14ac:dyDescent="0.25">
      <c r="A39" s="270"/>
      <c r="B39" s="72" t="str">
        <f>'4.3.2 - Attainment'!C4</f>
        <v xml:space="preserve">CO </v>
      </c>
      <c r="C39" s="72" t="str">
        <f>'4.3.2 - Attainment'!D4</f>
        <v>Percentage</v>
      </c>
      <c r="D39" s="72" t="str">
        <f>'4.3.2 - Attainment'!E4</f>
        <v>Level</v>
      </c>
      <c r="E39" s="72" t="str">
        <f>'4.3.2 - Attainment'!F4</f>
        <v>Percentage</v>
      </c>
      <c r="F39" s="72" t="str">
        <f>'4.3.2 - Attainment'!G4</f>
        <v>Level</v>
      </c>
    </row>
    <row r="40" spans="1:6" ht="15.75" x14ac:dyDescent="0.25">
      <c r="A40" s="270"/>
      <c r="B40" s="72" t="str">
        <f>'4.3.2 - Attainment'!C5</f>
        <v>CO1</v>
      </c>
      <c r="C40" s="122">
        <f>'4.3.2 - Attainment'!D5</f>
        <v>78</v>
      </c>
      <c r="D40" s="122" t="str">
        <f>'4.3.2 - Attainment'!E5</f>
        <v>2</v>
      </c>
      <c r="E40" s="122" t="e">
        <f>'4.3.2 - Attainment'!F5</f>
        <v>#DIV/0!</v>
      </c>
      <c r="F40" s="122" t="e">
        <f>'4.3.2 - Attainment'!G5</f>
        <v>#DIV/0!</v>
      </c>
    </row>
    <row r="41" spans="1:6" ht="15.75" x14ac:dyDescent="0.25">
      <c r="A41" s="270"/>
      <c r="B41" s="72" t="str">
        <f>'4.3.2 - Attainment'!C6</f>
        <v>CO2</v>
      </c>
      <c r="C41" s="122">
        <f>'4.3.2 - Attainment'!D6</f>
        <v>75.25</v>
      </c>
      <c r="D41" s="122" t="str">
        <f>'4.3.2 - Attainment'!E6</f>
        <v>2</v>
      </c>
      <c r="E41" s="122" t="e">
        <f>'4.3.2 - Attainment'!F6</f>
        <v>#DIV/0!</v>
      </c>
      <c r="F41" s="122" t="e">
        <f>'4.3.2 - Attainment'!G6</f>
        <v>#DIV/0!</v>
      </c>
    </row>
    <row r="42" spans="1:6" ht="15.75" x14ac:dyDescent="0.25">
      <c r="A42" s="270"/>
      <c r="B42" s="72" t="str">
        <f>'4.3.2 - Attainment'!C7</f>
        <v>CO3</v>
      </c>
      <c r="C42" s="122">
        <f>'4.3.2 - Attainment'!D7</f>
        <v>68</v>
      </c>
      <c r="D42" s="122" t="str">
        <f>'4.3.2 - Attainment'!E7</f>
        <v>1</v>
      </c>
      <c r="E42" s="122" t="e">
        <f>'4.3.2 - Attainment'!F7</f>
        <v>#DIV/0!</v>
      </c>
      <c r="F42" s="122" t="e">
        <f>'4.3.2 - Attainment'!G7</f>
        <v>#DIV/0!</v>
      </c>
    </row>
    <row r="43" spans="1:6" ht="15.75" x14ac:dyDescent="0.25">
      <c r="A43" s="270"/>
      <c r="B43" s="72" t="str">
        <f>'4.3.2 - Attainment'!C8</f>
        <v>CO4</v>
      </c>
      <c r="C43" s="122">
        <f>'4.3.2 - Attainment'!D8</f>
        <v>100</v>
      </c>
      <c r="D43" s="122" t="str">
        <f>'4.3.2 - Attainment'!E8</f>
        <v>3</v>
      </c>
      <c r="E43" s="122" t="e">
        <f>'4.3.2 - Attainment'!F8</f>
        <v>#DIV/0!</v>
      </c>
      <c r="F43" s="122" t="e">
        <f>'4.3.2 - Attainment'!G8</f>
        <v>#DIV/0!</v>
      </c>
    </row>
    <row r="44" spans="1:6" ht="15.75" x14ac:dyDescent="0.25">
      <c r="A44" s="271"/>
      <c r="B44" s="72" t="str">
        <f>'4.3.2 - Attainment'!C9</f>
        <v>CO5</v>
      </c>
      <c r="C44" s="122">
        <f>'4.3.2 - Attainment'!D9</f>
        <v>70.5</v>
      </c>
      <c r="D44" s="122" t="str">
        <f>'4.3.2 - Attainment'!E9</f>
        <v>2</v>
      </c>
      <c r="E44" s="122" t="e">
        <f>'4.3.2 - Attainment'!F9</f>
        <v>#DIV/0!</v>
      </c>
      <c r="F44" s="122" t="e">
        <f>'4.3.2 - Attainment'!G9</f>
        <v>#DIV/0!</v>
      </c>
    </row>
    <row r="45" spans="1:6" ht="20.25" customHeight="1" x14ac:dyDescent="0.25">
      <c r="A45" s="68"/>
      <c r="B45" s="67"/>
      <c r="C45" s="67"/>
      <c r="D45" s="67"/>
      <c r="E45" s="67"/>
      <c r="F45" s="67"/>
    </row>
    <row r="46" spans="1:6" ht="15.75" x14ac:dyDescent="0.25">
      <c r="A46" s="256" t="str">
        <f>'4.3.3 - Attainment'!A1</f>
        <v>Sub:  INTEGRATED MARKETING COMMUNICATION AND DIGITAL MARKETING                Sub Code: 4.3.3</v>
      </c>
      <c r="B46" s="69"/>
      <c r="C46" s="237" t="str">
        <f>'4.3.3 - Attainment'!D3</f>
        <v>Internals</v>
      </c>
      <c r="D46" s="238"/>
      <c r="E46" s="237" t="str">
        <f>'4.3.3 - Attainment'!F3</f>
        <v>Final CO Attainment</v>
      </c>
      <c r="F46" s="238"/>
    </row>
    <row r="47" spans="1:6" ht="15.75" x14ac:dyDescent="0.25">
      <c r="A47" s="257"/>
      <c r="B47" s="69" t="str">
        <f>'4.3.3 - Attainment'!C4</f>
        <v xml:space="preserve">CO </v>
      </c>
      <c r="C47" s="69" t="str">
        <f>'4.3.3 - Attainment'!D4</f>
        <v>Percentage</v>
      </c>
      <c r="D47" s="69" t="str">
        <f>'4.3.3 - Attainment'!E4</f>
        <v>Level</v>
      </c>
      <c r="E47" s="69" t="str">
        <f>'4.3.3 - Attainment'!F4</f>
        <v>Percentage</v>
      </c>
      <c r="F47" s="69" t="str">
        <f>'4.3.3 - Attainment'!G4</f>
        <v>Level</v>
      </c>
    </row>
    <row r="48" spans="1:6" ht="15.75" x14ac:dyDescent="0.25">
      <c r="A48" s="257"/>
      <c r="B48" s="69" t="str">
        <f>'4.3.3 - Attainment'!C5</f>
        <v>CO1</v>
      </c>
      <c r="C48" s="123">
        <f>'4.3.3 - Attainment'!D5</f>
        <v>71.25</v>
      </c>
      <c r="D48" s="123" t="str">
        <f>'4.3.3 - Attainment'!E5</f>
        <v>2</v>
      </c>
      <c r="E48" s="123" t="e">
        <f>'4.3.3 - Attainment'!F5</f>
        <v>#DIV/0!</v>
      </c>
      <c r="F48" s="123" t="e">
        <f>'4.3.3 - Attainment'!G5</f>
        <v>#DIV/0!</v>
      </c>
    </row>
    <row r="49" spans="1:6" ht="15.75" x14ac:dyDescent="0.25">
      <c r="A49" s="257"/>
      <c r="B49" s="69" t="str">
        <f>'4.3.3 - Attainment'!C6</f>
        <v>CO2</v>
      </c>
      <c r="C49" s="123">
        <f>'4.3.3 - Attainment'!D6</f>
        <v>89.5</v>
      </c>
      <c r="D49" s="123" t="str">
        <f>'4.3.3 - Attainment'!E6</f>
        <v>3</v>
      </c>
      <c r="E49" s="123" t="e">
        <f>'4.3.3 - Attainment'!F6</f>
        <v>#DIV/0!</v>
      </c>
      <c r="F49" s="123" t="e">
        <f>'4.3.3 - Attainment'!G6</f>
        <v>#DIV/0!</v>
      </c>
    </row>
    <row r="50" spans="1:6" ht="15.75" x14ac:dyDescent="0.25">
      <c r="A50" s="257"/>
      <c r="B50" s="69" t="str">
        <f>'4.3.3 - Attainment'!C7</f>
        <v>CO3</v>
      </c>
      <c r="C50" s="123">
        <f>'4.3.3 - Attainment'!D7</f>
        <v>76.25</v>
      </c>
      <c r="D50" s="123" t="str">
        <f>'4.3.3 - Attainment'!E7</f>
        <v>2</v>
      </c>
      <c r="E50" s="123" t="e">
        <f>'4.3.3 - Attainment'!F7</f>
        <v>#DIV/0!</v>
      </c>
      <c r="F50" s="123" t="e">
        <f>'4.3.3 - Attainment'!G7</f>
        <v>#DIV/0!</v>
      </c>
    </row>
    <row r="51" spans="1:6" ht="15.75" x14ac:dyDescent="0.25">
      <c r="A51" s="257"/>
      <c r="B51" s="69" t="str">
        <f>'4.3.3 - Attainment'!C8</f>
        <v>CO4</v>
      </c>
      <c r="C51" s="123">
        <f>'4.3.3 - Attainment'!D8</f>
        <v>92</v>
      </c>
      <c r="D51" s="123" t="str">
        <f>'4.3.3 - Attainment'!E8</f>
        <v>3</v>
      </c>
      <c r="E51" s="123" t="e">
        <f>'4.3.3 - Attainment'!F8</f>
        <v>#DIV/0!</v>
      </c>
      <c r="F51" s="123" t="e">
        <f>'4.3.3 - Attainment'!G8</f>
        <v>#DIV/0!</v>
      </c>
    </row>
    <row r="52" spans="1:6" ht="15.75" x14ac:dyDescent="0.25">
      <c r="A52" s="258"/>
      <c r="B52" s="69" t="str">
        <f>'4.3.3 - Attainment'!C9</f>
        <v>CO5</v>
      </c>
      <c r="C52" s="123">
        <f>'4.3.3 - Attainment'!D9</f>
        <v>98</v>
      </c>
      <c r="D52" s="123" t="str">
        <f>'4.3.3 - Attainment'!E9</f>
        <v>3</v>
      </c>
      <c r="E52" s="123" t="e">
        <f>'4.3.3 - Attainment'!F9</f>
        <v>#DIV/0!</v>
      </c>
      <c r="F52" s="123" t="e">
        <f>'4.3.3 - Attainment'!G9</f>
        <v>#DIV/0!</v>
      </c>
    </row>
    <row r="53" spans="1:6" ht="20.25" customHeight="1" x14ac:dyDescent="0.25">
      <c r="A53" s="94"/>
      <c r="B53" s="91"/>
      <c r="C53" s="91"/>
      <c r="D53" s="91"/>
      <c r="E53" s="91"/>
      <c r="F53" s="91"/>
    </row>
    <row r="54" spans="1:6" ht="15.75" x14ac:dyDescent="0.25">
      <c r="A54" s="239" t="str">
        <f>'4.4.1- Attainemnt'!A1:G1</f>
        <v>Sub: GLOBAL HRM          Sub Code:4.4.1</v>
      </c>
      <c r="B54" s="92"/>
      <c r="C54" s="240" t="str">
        <f>'4.4.1- Attainemnt'!D3</f>
        <v>Internals</v>
      </c>
      <c r="D54" s="241"/>
      <c r="E54" s="240" t="str">
        <f>'4.4.1- Attainemnt'!F3</f>
        <v>Final CO Attainment</v>
      </c>
      <c r="F54" s="241"/>
    </row>
    <row r="55" spans="1:6" ht="15.75" x14ac:dyDescent="0.25">
      <c r="A55" s="239"/>
      <c r="B55" s="92" t="str">
        <f>'4.4.1- Attainemnt'!C4</f>
        <v xml:space="preserve">CO </v>
      </c>
      <c r="C55" s="92" t="str">
        <f>'4.4.1- Attainemnt'!D4</f>
        <v>Percentage</v>
      </c>
      <c r="D55" s="92" t="str">
        <f>'4.4.1- Attainemnt'!E4</f>
        <v>Level</v>
      </c>
      <c r="E55" s="92" t="str">
        <f>'4.4.1- Attainemnt'!F4</f>
        <v>Percentage</v>
      </c>
      <c r="F55" s="92" t="str">
        <f>'4.4.1- Attainemnt'!G4</f>
        <v>Level</v>
      </c>
    </row>
    <row r="56" spans="1:6" ht="15.75" x14ac:dyDescent="0.25">
      <c r="A56" s="239"/>
      <c r="B56" s="92" t="str">
        <f>'4.4.1- Attainemnt'!C5</f>
        <v>CO1</v>
      </c>
      <c r="C56" s="124">
        <f>'4.4.1- Attainemnt'!D5</f>
        <v>72.5</v>
      </c>
      <c r="D56" s="124" t="str">
        <f>'4.4.1- Attainemnt'!E5</f>
        <v>2</v>
      </c>
      <c r="E56" s="124" t="e">
        <f>'4.4.1- Attainemnt'!F5</f>
        <v>#DIV/0!</v>
      </c>
      <c r="F56" s="124" t="e">
        <f>'4.4.1- Attainemnt'!G5</f>
        <v>#DIV/0!</v>
      </c>
    </row>
    <row r="57" spans="1:6" ht="15.75" x14ac:dyDescent="0.25">
      <c r="A57" s="239"/>
      <c r="B57" s="92" t="str">
        <f>'4.4.1- Attainemnt'!C6</f>
        <v>CO2</v>
      </c>
      <c r="C57" s="124">
        <f>'4.4.1- Attainemnt'!D6</f>
        <v>62.5</v>
      </c>
      <c r="D57" s="124" t="str">
        <f>'4.4.1- Attainemnt'!E6</f>
        <v>1</v>
      </c>
      <c r="E57" s="124" t="e">
        <f>'4.4.1- Attainemnt'!F6</f>
        <v>#DIV/0!</v>
      </c>
      <c r="F57" s="124" t="e">
        <f>'4.4.1- Attainemnt'!G6</f>
        <v>#DIV/0!</v>
      </c>
    </row>
    <row r="58" spans="1:6" ht="15.75" x14ac:dyDescent="0.25">
      <c r="A58" s="239"/>
      <c r="B58" s="92" t="str">
        <f>'4.4.1- Attainemnt'!C7</f>
        <v>CO3</v>
      </c>
      <c r="C58" s="124">
        <f>'4.4.1- Attainemnt'!D7</f>
        <v>87</v>
      </c>
      <c r="D58" s="124" t="str">
        <f>'4.4.1- Attainemnt'!E7</f>
        <v>3</v>
      </c>
      <c r="E58" s="124" t="e">
        <f>'4.4.1- Attainemnt'!F7</f>
        <v>#DIV/0!</v>
      </c>
      <c r="F58" s="124" t="e">
        <f>'4.4.1- Attainemnt'!G7</f>
        <v>#DIV/0!</v>
      </c>
    </row>
    <row r="59" spans="1:6" ht="15.75" x14ac:dyDescent="0.25">
      <c r="A59" s="239"/>
      <c r="B59" s="92" t="str">
        <f>'4.4.1- Attainemnt'!C8</f>
        <v>CO4</v>
      </c>
      <c r="C59" s="124">
        <f>'4.4.1- Attainemnt'!D8</f>
        <v>52</v>
      </c>
      <c r="D59" s="124" t="str">
        <f>'4.4.1- Attainemnt'!E8</f>
        <v>-</v>
      </c>
      <c r="E59" s="124" t="e">
        <f>'4.4.1- Attainemnt'!F8</f>
        <v>#DIV/0!</v>
      </c>
      <c r="F59" s="124" t="e">
        <f>'4.4.1- Attainemnt'!G8</f>
        <v>#DIV/0!</v>
      </c>
    </row>
    <row r="60" spans="1:6" ht="15.75" x14ac:dyDescent="0.25">
      <c r="A60" s="239"/>
      <c r="B60" s="92" t="str">
        <f>'4.4.1- Attainemnt'!C9</f>
        <v>CO5</v>
      </c>
      <c r="C60" s="124">
        <f>'4.4.1- Attainemnt'!D9</f>
        <v>90.5</v>
      </c>
      <c r="D60" s="124" t="str">
        <f>'4.4.1- Attainemnt'!E9</f>
        <v>3</v>
      </c>
      <c r="E60" s="124" t="e">
        <f>'4.4.1- Attainemnt'!F9</f>
        <v>#DIV/0!</v>
      </c>
      <c r="F60" s="124" t="e">
        <f>'4.4.1- Attainemnt'!G9</f>
        <v>#DIV/0!</v>
      </c>
    </row>
    <row r="61" spans="1:6" ht="20.25" customHeight="1" x14ac:dyDescent="0.25">
      <c r="A61" s="94"/>
      <c r="B61" s="91"/>
      <c r="C61" s="91"/>
      <c r="D61" s="91"/>
      <c r="E61" s="91"/>
      <c r="F61" s="91"/>
    </row>
    <row r="62" spans="1:6" ht="15.75" x14ac:dyDescent="0.25">
      <c r="A62" s="242" t="str">
        <f>'4.4.2 - Attainment'!A1:G1</f>
        <v>Sub: STRATEGIC HRM           Sub Code: 4.4.2</v>
      </c>
      <c r="B62" s="93"/>
      <c r="C62" s="272" t="str">
        <f>'4.4.2 - Attainment'!D3</f>
        <v>Internals</v>
      </c>
      <c r="D62" s="273"/>
      <c r="E62" s="272" t="str">
        <f>'4.4.2 - Attainment'!F3</f>
        <v>Final CO Attainment</v>
      </c>
      <c r="F62" s="273"/>
    </row>
    <row r="63" spans="1:6" ht="15.75" x14ac:dyDescent="0.25">
      <c r="A63" s="242"/>
      <c r="B63" s="93" t="str">
        <f>'4.4.2 - Attainment'!C4</f>
        <v xml:space="preserve">CO </v>
      </c>
      <c r="C63" s="93" t="str">
        <f>'4.4.2 - Attainment'!D4</f>
        <v>Percentage</v>
      </c>
      <c r="D63" s="93" t="str">
        <f>'4.4.2 - Attainment'!E4</f>
        <v>Level</v>
      </c>
      <c r="E63" s="93" t="str">
        <f>'4.4.2 - Attainment'!F4</f>
        <v>Percentage</v>
      </c>
      <c r="F63" s="93" t="str">
        <f>'4.4.2 - Attainment'!G4</f>
        <v>Level</v>
      </c>
    </row>
    <row r="64" spans="1:6" ht="15.75" x14ac:dyDescent="0.25">
      <c r="A64" s="242"/>
      <c r="B64" s="93" t="str">
        <f>'4.4.2 - Attainment'!C5</f>
        <v>CO1</v>
      </c>
      <c r="C64" s="125">
        <f>'4.4.2 - Attainment'!D5</f>
        <v>79</v>
      </c>
      <c r="D64" s="125" t="str">
        <f>'4.4.2 - Attainment'!E5</f>
        <v>2</v>
      </c>
      <c r="E64" s="125" t="e">
        <f>'4.4.2 - Attainment'!F5</f>
        <v>#DIV/0!</v>
      </c>
      <c r="F64" s="125" t="e">
        <f>'4.4.2 - Attainment'!G5</f>
        <v>#DIV/0!</v>
      </c>
    </row>
    <row r="65" spans="1:6" ht="15.75" x14ac:dyDescent="0.25">
      <c r="A65" s="242"/>
      <c r="B65" s="93" t="str">
        <f>'4.4.2 - Attainment'!C6</f>
        <v>CO2</v>
      </c>
      <c r="C65" s="125">
        <f>'4.4.2 - Attainment'!D6</f>
        <v>61.333333333333336</v>
      </c>
      <c r="D65" s="125" t="str">
        <f>'4.4.2 - Attainment'!E6</f>
        <v>1</v>
      </c>
      <c r="E65" s="125" t="e">
        <f>'4.4.2 - Attainment'!F6</f>
        <v>#DIV/0!</v>
      </c>
      <c r="F65" s="125" t="e">
        <f>'4.4.2 - Attainment'!G6</f>
        <v>#DIV/0!</v>
      </c>
    </row>
    <row r="66" spans="1:6" ht="15.75" x14ac:dyDescent="0.25">
      <c r="A66" s="242"/>
      <c r="B66" s="93" t="str">
        <f>'4.4.2 - Attainment'!C7</f>
        <v>CO3</v>
      </c>
      <c r="C66" s="125">
        <f>'4.4.2 - Attainment'!D7</f>
        <v>85.5</v>
      </c>
      <c r="D66" s="125" t="str">
        <f>'4.4.2 - Attainment'!E7</f>
        <v>3</v>
      </c>
      <c r="E66" s="125" t="e">
        <f>'4.4.2 - Attainment'!F7</f>
        <v>#DIV/0!</v>
      </c>
      <c r="F66" s="125" t="e">
        <f>'4.4.2 - Attainment'!G7</f>
        <v>#DIV/0!</v>
      </c>
    </row>
    <row r="67" spans="1:6" ht="15.75" x14ac:dyDescent="0.25">
      <c r="A67" s="242"/>
      <c r="B67" s="93" t="str">
        <f>'4.4.2 - Attainment'!C8</f>
        <v>CO4</v>
      </c>
      <c r="C67" s="125">
        <f>'4.4.2 - Attainment'!D8</f>
        <v>41</v>
      </c>
      <c r="D67" s="125" t="str">
        <f>'4.4.2 - Attainment'!E8</f>
        <v>-</v>
      </c>
      <c r="E67" s="125" t="e">
        <f>'4.4.2 - Attainment'!F8</f>
        <v>#DIV/0!</v>
      </c>
      <c r="F67" s="125" t="e">
        <f>'4.4.2 - Attainment'!G8</f>
        <v>#DIV/0!</v>
      </c>
    </row>
    <row r="68" spans="1:6" ht="15.75" x14ac:dyDescent="0.25">
      <c r="A68" s="242"/>
      <c r="B68" s="93" t="str">
        <f>'4.4.2 - Attainment'!C9</f>
        <v>CO5</v>
      </c>
      <c r="C68" s="125">
        <f>'4.4.2 - Attainment'!D9</f>
        <v>75.599999999999994</v>
      </c>
      <c r="D68" s="125" t="str">
        <f>'4.4.2 - Attainment'!E9</f>
        <v>2</v>
      </c>
      <c r="E68" s="125" t="e">
        <f>'4.4.2 - Attainment'!F9</f>
        <v>#DIV/0!</v>
      </c>
      <c r="F68" s="125" t="e">
        <f>'4.4.2 - Attainment'!G9</f>
        <v>#DIV/0!</v>
      </c>
    </row>
    <row r="69" spans="1:6" ht="20.25" customHeight="1" x14ac:dyDescent="0.25">
      <c r="A69" s="94"/>
      <c r="B69" s="91"/>
      <c r="C69" s="91"/>
      <c r="D69" s="91"/>
      <c r="E69" s="91"/>
      <c r="F69" s="91"/>
    </row>
    <row r="70" spans="1:6" ht="15.75" x14ac:dyDescent="0.25">
      <c r="A70" s="243" t="str">
        <f>'4.4.3- Attainment'!A1:G1</f>
        <v>Sub: INDUSTRIAL RELATIONS AND HR AUDIT         Sub Code:4.4.3</v>
      </c>
      <c r="B70" s="70"/>
      <c r="C70" s="250" t="str">
        <f>'4.4.3- Attainment'!D3</f>
        <v>Internals</v>
      </c>
      <c r="D70" s="251"/>
      <c r="E70" s="70" t="str">
        <f>'4.4.3- Attainment'!F3</f>
        <v>Final CO Attainment</v>
      </c>
      <c r="F70" s="70"/>
    </row>
    <row r="71" spans="1:6" ht="15.75" x14ac:dyDescent="0.25">
      <c r="A71" s="243"/>
      <c r="B71" s="70" t="str">
        <f>'4.4.3- Attainment'!C4</f>
        <v xml:space="preserve">CO </v>
      </c>
      <c r="C71" s="70" t="str">
        <f>'4.4.3- Attainment'!D4</f>
        <v>Percentage</v>
      </c>
      <c r="D71" s="70" t="str">
        <f>'4.4.3- Attainment'!E4</f>
        <v>Level</v>
      </c>
      <c r="E71" s="70" t="str">
        <f>'4.4.3- Attainment'!F4</f>
        <v>Percentage</v>
      </c>
      <c r="F71" s="70" t="str">
        <f>'4.4.3- Attainment'!G4</f>
        <v>Level</v>
      </c>
    </row>
    <row r="72" spans="1:6" ht="15.75" x14ac:dyDescent="0.25">
      <c r="A72" s="243"/>
      <c r="B72" s="70" t="str">
        <f>'4.4.3- Attainment'!C5</f>
        <v>CO1</v>
      </c>
      <c r="C72" s="120">
        <f>'4.4.3- Attainment'!D5</f>
        <v>57</v>
      </c>
      <c r="D72" s="120" t="str">
        <f>'4.4.3- Attainment'!E5</f>
        <v>-</v>
      </c>
      <c r="E72" s="120" t="e">
        <f>'4.4.3- Attainment'!F5</f>
        <v>#DIV/0!</v>
      </c>
      <c r="F72" s="120" t="e">
        <f>'4.4.3- Attainment'!G5</f>
        <v>#DIV/0!</v>
      </c>
    </row>
    <row r="73" spans="1:6" ht="15.75" x14ac:dyDescent="0.25">
      <c r="A73" s="243"/>
      <c r="B73" s="70" t="str">
        <f>'4.4.3- Attainment'!C6</f>
        <v>CO2</v>
      </c>
      <c r="C73" s="120">
        <f>'4.4.3- Attainment'!D6</f>
        <v>83.857142857142861</v>
      </c>
      <c r="D73" s="120" t="str">
        <f>'4.4.3- Attainment'!E6</f>
        <v>3</v>
      </c>
      <c r="E73" s="120" t="e">
        <f>'4.4.3- Attainment'!F6</f>
        <v>#DIV/0!</v>
      </c>
      <c r="F73" s="120" t="e">
        <f>'4.4.3- Attainment'!G6</f>
        <v>#DIV/0!</v>
      </c>
    </row>
    <row r="74" spans="1:6" ht="15.75" x14ac:dyDescent="0.25">
      <c r="A74" s="243"/>
      <c r="B74" s="70" t="str">
        <f>'4.4.3- Attainment'!C7</f>
        <v>CO3</v>
      </c>
      <c r="C74" s="120">
        <f>'4.4.3- Attainment'!D7</f>
        <v>94</v>
      </c>
      <c r="D74" s="120" t="str">
        <f>'4.4.3- Attainment'!E7</f>
        <v>3</v>
      </c>
      <c r="E74" s="120" t="e">
        <f>'4.4.3- Attainment'!F7</f>
        <v>#DIV/0!</v>
      </c>
      <c r="F74" s="120" t="e">
        <f>'4.4.3- Attainment'!G7</f>
        <v>#DIV/0!</v>
      </c>
    </row>
    <row r="75" spans="1:6" ht="15.75" x14ac:dyDescent="0.25">
      <c r="A75" s="243"/>
      <c r="B75" s="70" t="str">
        <f>'4.4.3- Attainment'!C8</f>
        <v>CO4</v>
      </c>
      <c r="C75" s="120">
        <f>'4.4.3- Attainment'!D8</f>
        <v>88</v>
      </c>
      <c r="D75" s="120" t="str">
        <f>'4.4.3- Attainment'!E8</f>
        <v>3</v>
      </c>
      <c r="E75" s="120" t="e">
        <f>'4.4.3- Attainment'!F8</f>
        <v>#DIV/0!</v>
      </c>
      <c r="F75" s="120" t="e">
        <f>'4.4.3- Attainment'!G8</f>
        <v>#DIV/0!</v>
      </c>
    </row>
    <row r="76" spans="1:6" ht="15.75" x14ac:dyDescent="0.25">
      <c r="A76" s="243"/>
      <c r="B76" s="70" t="str">
        <f>'4.4.3- Attainment'!C9</f>
        <v>CO5</v>
      </c>
      <c r="C76" s="120">
        <f>'4.4.3- Attainment'!D9</f>
        <v>84.5</v>
      </c>
      <c r="D76" s="120" t="str">
        <f>'4.4.3- Attainment'!E9</f>
        <v>3</v>
      </c>
      <c r="E76" s="120" t="e">
        <f>'4.4.3- Attainment'!F9</f>
        <v>#DIV/0!</v>
      </c>
      <c r="F76" s="120" t="e">
        <f>'4.4.3- Attainment'!G9</f>
        <v>#DIV/0!</v>
      </c>
    </row>
    <row r="77" spans="1:6" ht="20.25" customHeight="1" x14ac:dyDescent="0.25"/>
    <row r="78" spans="1:6" ht="15.75" x14ac:dyDescent="0.25">
      <c r="A78" s="236" t="str">
        <f>'4.7.1 - Attainment'!A1:G1</f>
        <v>Sub:  BIG DATA ANALYTICS               Sub Code: 4.7.1</v>
      </c>
      <c r="B78" s="69"/>
      <c r="C78" s="237" t="str">
        <f>C70</f>
        <v>Internals</v>
      </c>
      <c r="D78" s="238"/>
      <c r="E78" s="69" t="str">
        <f>E70</f>
        <v>Final CO Attainment</v>
      </c>
      <c r="F78" s="69"/>
    </row>
    <row r="79" spans="1:6" ht="15.75" x14ac:dyDescent="0.25">
      <c r="A79" s="236"/>
      <c r="B79" s="69" t="str">
        <f>'4.7.1 - Attainment'!C4</f>
        <v xml:space="preserve">CO </v>
      </c>
      <c r="C79" s="69" t="str">
        <f>'4.7.1 - Attainment'!D4</f>
        <v>Percentage</v>
      </c>
      <c r="D79" s="69" t="str">
        <f>'4.7.1 - Attainment'!E4</f>
        <v>Level</v>
      </c>
      <c r="E79" s="69" t="str">
        <f>'4.7.1 - Attainment'!F4</f>
        <v>Percentage</v>
      </c>
      <c r="F79" s="69" t="str">
        <f>'4.7.1 - Attainment'!G4</f>
        <v>Level</v>
      </c>
    </row>
    <row r="80" spans="1:6" ht="15.75" x14ac:dyDescent="0.25">
      <c r="A80" s="236"/>
      <c r="B80" s="69" t="str">
        <f>'4.7.1 - Attainment'!C5</f>
        <v>CO1</v>
      </c>
      <c r="C80" s="123">
        <f>'4.7.1 - Attainment'!D5</f>
        <v>0</v>
      </c>
      <c r="D80" s="123">
        <f>'4.7.1 - Attainment'!E5</f>
        <v>0</v>
      </c>
      <c r="E80" s="123">
        <f>'4.7.1 - Attainment'!F5</f>
        <v>0</v>
      </c>
      <c r="F80" s="69">
        <f>'4.7.1 - Attainment'!G5</f>
        <v>6</v>
      </c>
    </row>
    <row r="81" spans="1:6" ht="15.75" x14ac:dyDescent="0.25">
      <c r="A81" s="236"/>
      <c r="B81" s="69" t="str">
        <f>'4.7.1 - Attainment'!C6</f>
        <v>CO2</v>
      </c>
      <c r="C81" s="123">
        <f>'4.7.1 - Attainment'!D6</f>
        <v>2</v>
      </c>
      <c r="D81" s="123">
        <f>'4.7.1 - Attainment'!E6</f>
        <v>0</v>
      </c>
      <c r="E81" s="123">
        <f>'4.7.1 - Attainment'!F6</f>
        <v>8</v>
      </c>
      <c r="F81" s="69">
        <f>'4.7.1 - Attainment'!G6</f>
        <v>8</v>
      </c>
    </row>
    <row r="82" spans="1:6" ht="15.75" x14ac:dyDescent="0.25">
      <c r="A82" s="236"/>
      <c r="B82" s="69" t="str">
        <f>'4.7.1 - Attainment'!C7</f>
        <v>CO3</v>
      </c>
      <c r="C82" s="123">
        <f>'4.7.1 - Attainment'!D7</f>
        <v>0</v>
      </c>
      <c r="D82" s="123">
        <f>'4.7.1 - Attainment'!E7</f>
        <v>0</v>
      </c>
      <c r="E82" s="123">
        <f>'4.7.1 - Attainment'!F7</f>
        <v>0</v>
      </c>
      <c r="F82" s="69">
        <f>'4.7.1 - Attainment'!G7</f>
        <v>6</v>
      </c>
    </row>
    <row r="83" spans="1:6" ht="15.75" x14ac:dyDescent="0.25">
      <c r="A83" s="236"/>
      <c r="B83" s="69" t="str">
        <f>'4.7.1 - Attainment'!C8</f>
        <v>CO4</v>
      </c>
      <c r="C83" s="123">
        <f>'4.7.1 - Attainment'!D8</f>
        <v>3</v>
      </c>
      <c r="D83" s="123">
        <f>'4.7.1 - Attainment'!E8</f>
        <v>0</v>
      </c>
      <c r="E83" s="123">
        <f>'4.7.1 - Attainment'!F8</f>
        <v>7</v>
      </c>
      <c r="F83" s="69">
        <f>'4.7.1 - Attainment'!G8</f>
        <v>0</v>
      </c>
    </row>
    <row r="84" spans="1:6" ht="15.75" x14ac:dyDescent="0.25">
      <c r="A84" s="236"/>
      <c r="B84" s="69" t="str">
        <f>'4.7.1 - Attainment'!C9</f>
        <v>CO5</v>
      </c>
      <c r="C84" s="123">
        <f>'4.7.1 - Attainment'!D9</f>
        <v>3</v>
      </c>
      <c r="D84" s="123">
        <f>'4.7.1 - Attainment'!E9</f>
        <v>0</v>
      </c>
      <c r="E84" s="123">
        <f>'4.7.1 - Attainment'!F9</f>
        <v>5</v>
      </c>
      <c r="F84" s="69">
        <f>'4.7.1 - Attainment'!G9</f>
        <v>6</v>
      </c>
    </row>
    <row r="85" spans="1:6" s="38" customFormat="1" ht="15.75" x14ac:dyDescent="0.25">
      <c r="A85" s="162"/>
      <c r="B85" s="163"/>
      <c r="C85" s="164"/>
      <c r="D85" s="164"/>
      <c r="E85" s="164"/>
      <c r="F85" s="163"/>
    </row>
    <row r="86" spans="1:6" s="38" customFormat="1" ht="15.75" x14ac:dyDescent="0.25">
      <c r="A86" s="244" t="str">
        <f>'4.7.2'!D8</f>
        <v>Sub:  DATA VISUALIZATION AND BUSINESS REPORTING USING TABLEAU          Sub Code: 4.7.2</v>
      </c>
      <c r="B86" s="165"/>
      <c r="C86" s="165" t="str">
        <f>'4.7.2-Attainment'!D3</f>
        <v>Internals</v>
      </c>
      <c r="D86" s="165"/>
      <c r="E86" s="165" t="str">
        <f>'4.7.2-Attainment'!F3</f>
        <v>Final CO Attainment</v>
      </c>
      <c r="F86" s="165"/>
    </row>
    <row r="87" spans="1:6" s="38" customFormat="1" ht="15.75" x14ac:dyDescent="0.25">
      <c r="A87" s="244"/>
      <c r="B87" s="165" t="str">
        <f>'4.7.2-Attainment'!C4</f>
        <v xml:space="preserve">CO </v>
      </c>
      <c r="C87" s="165" t="str">
        <f>'4.7.2-Attainment'!D4</f>
        <v>Percentage</v>
      </c>
      <c r="D87" s="165" t="str">
        <f>'4.7.2-Attainment'!E4</f>
        <v>Level</v>
      </c>
      <c r="E87" s="165" t="str">
        <f>'4.7.2-Attainment'!F4</f>
        <v>Percentage</v>
      </c>
      <c r="F87" s="165" t="str">
        <f>'4.7.2-Attainment'!G4</f>
        <v>Level</v>
      </c>
    </row>
    <row r="88" spans="1:6" s="38" customFormat="1" ht="15.75" x14ac:dyDescent="0.25">
      <c r="A88" s="244"/>
      <c r="B88" s="165" t="str">
        <f>'4.7.2-Attainment'!C5</f>
        <v>CO1</v>
      </c>
      <c r="C88" s="165">
        <f>'4.7.2-Attainment'!D5</f>
        <v>79</v>
      </c>
      <c r="D88" s="165" t="str">
        <f>'4.7.2-Attainment'!E5</f>
        <v>2</v>
      </c>
      <c r="E88" s="165" t="e">
        <f>'4.7.2-Attainment'!F5</f>
        <v>#DIV/0!</v>
      </c>
      <c r="F88" s="165" t="e">
        <f>'4.7.2-Attainment'!G5</f>
        <v>#DIV/0!</v>
      </c>
    </row>
    <row r="89" spans="1:6" s="38" customFormat="1" ht="15.75" x14ac:dyDescent="0.25">
      <c r="A89" s="244"/>
      <c r="B89" s="165" t="str">
        <f>'4.7.2-Attainment'!C6</f>
        <v>CO2</v>
      </c>
      <c r="C89" s="165">
        <f>'4.7.2-Attainment'!D6</f>
        <v>61</v>
      </c>
      <c r="D89" s="165" t="str">
        <f>'4.7.2-Attainment'!E6</f>
        <v>1</v>
      </c>
      <c r="E89" s="165" t="e">
        <f>'4.7.2-Attainment'!F6</f>
        <v>#DIV/0!</v>
      </c>
      <c r="F89" s="165" t="e">
        <f>'4.7.2-Attainment'!G6</f>
        <v>#DIV/0!</v>
      </c>
    </row>
    <row r="90" spans="1:6" s="38" customFormat="1" ht="15.75" x14ac:dyDescent="0.25">
      <c r="A90" s="244"/>
      <c r="B90" s="165" t="str">
        <f>'4.7.2-Attainment'!C7</f>
        <v>CO3</v>
      </c>
      <c r="C90" s="165">
        <f>'4.7.2-Attainment'!D7</f>
        <v>86.5</v>
      </c>
      <c r="D90" s="165" t="str">
        <f>'4.7.2-Attainment'!E7</f>
        <v>3</v>
      </c>
      <c r="E90" s="165" t="e">
        <f>'4.7.2-Attainment'!F7</f>
        <v>#DIV/0!</v>
      </c>
      <c r="F90" s="165" t="e">
        <f>'4.7.2-Attainment'!G7</f>
        <v>#DIV/0!</v>
      </c>
    </row>
    <row r="91" spans="1:6" s="38" customFormat="1" ht="15.75" x14ac:dyDescent="0.25">
      <c r="A91" s="244"/>
      <c r="B91" s="165" t="str">
        <f>'4.7.2-Attainment'!C8</f>
        <v>CO4</v>
      </c>
      <c r="C91" s="165">
        <f>'4.7.2-Attainment'!D8</f>
        <v>39</v>
      </c>
      <c r="D91" s="165" t="str">
        <f>'4.7.2-Attainment'!E8</f>
        <v>-</v>
      </c>
      <c r="E91" s="165" t="e">
        <f>'4.7.2-Attainment'!F8</f>
        <v>#DIV/0!</v>
      </c>
      <c r="F91" s="165" t="e">
        <f>'4.7.2-Attainment'!G8</f>
        <v>#DIV/0!</v>
      </c>
    </row>
    <row r="92" spans="1:6" s="38" customFormat="1" ht="15.75" x14ac:dyDescent="0.25">
      <c r="A92" s="244"/>
      <c r="B92" s="165" t="str">
        <f>'4.7.2-Attainment'!C9</f>
        <v>CO5</v>
      </c>
      <c r="C92" s="165">
        <f>'4.7.2-Attainment'!D9</f>
        <v>77</v>
      </c>
      <c r="D92" s="165" t="str">
        <f>'4.7.2-Attainment'!E9</f>
        <v>2</v>
      </c>
      <c r="E92" s="165" t="e">
        <f>'4.7.2-Attainment'!F9</f>
        <v>#DIV/0!</v>
      </c>
      <c r="F92" s="165" t="e">
        <f>'4.7.2-Attainment'!G9</f>
        <v>#DIV/0!</v>
      </c>
    </row>
    <row r="93" spans="1:6" s="38" customFormat="1" ht="15.75" x14ac:dyDescent="0.25">
      <c r="A93" s="162"/>
      <c r="B93" s="163"/>
      <c r="C93" s="164"/>
      <c r="D93" s="164"/>
      <c r="E93" s="164"/>
      <c r="F93" s="163"/>
    </row>
    <row r="94" spans="1:6" s="38" customFormat="1" ht="15.75" x14ac:dyDescent="0.25">
      <c r="A94" s="245" t="str">
        <f>'4.7.3'!D8</f>
        <v>Sub: EMERGING TECHNOLOGIES AND FUTURE SKILLS FOR  BUSINESS LEADERS          Sub Code: 3.7.4</v>
      </c>
      <c r="B94" s="131"/>
      <c r="C94" s="131" t="str">
        <f>'4.7.3- Attainment'!D3</f>
        <v>Internals</v>
      </c>
      <c r="D94" s="131">
        <f>'4.7.3- Attainment'!E3</f>
        <v>0</v>
      </c>
      <c r="E94" s="131" t="str">
        <f>'4.7.3- Attainment'!F3</f>
        <v>Final CO Attainment</v>
      </c>
      <c r="F94" s="131"/>
    </row>
    <row r="95" spans="1:6" s="38" customFormat="1" ht="15.75" x14ac:dyDescent="0.25">
      <c r="A95" s="245"/>
      <c r="B95" s="131" t="str">
        <f>'4.7.3- Attainment'!C4</f>
        <v xml:space="preserve">CO </v>
      </c>
      <c r="C95" s="131" t="str">
        <f>'4.7.3- Attainment'!D4</f>
        <v>Percentage</v>
      </c>
      <c r="D95" s="131" t="str">
        <f>'4.7.3- Attainment'!E4</f>
        <v>Level</v>
      </c>
      <c r="E95" s="131" t="str">
        <f>'4.7.3- Attainment'!F4</f>
        <v>Percentage</v>
      </c>
      <c r="F95" s="131" t="str">
        <f>'4.7.3- Attainment'!G4</f>
        <v>Level</v>
      </c>
    </row>
    <row r="96" spans="1:6" s="38" customFormat="1" ht="15.75" x14ac:dyDescent="0.25">
      <c r="A96" s="245"/>
      <c r="B96" s="131" t="str">
        <f>'4.7.3- Attainment'!C5</f>
        <v>CO1</v>
      </c>
      <c r="C96" s="131">
        <f>'4.7.3- Attainment'!D5</f>
        <v>61</v>
      </c>
      <c r="D96" s="131" t="str">
        <f>'4.7.3- Attainment'!E5</f>
        <v>1</v>
      </c>
      <c r="E96" s="131" t="e">
        <f>'4.7.3- Attainment'!F5</f>
        <v>#DIV/0!</v>
      </c>
      <c r="F96" s="131" t="e">
        <f>'4.7.3- Attainment'!G5</f>
        <v>#DIV/0!</v>
      </c>
    </row>
    <row r="97" spans="1:6" s="38" customFormat="1" ht="15.75" x14ac:dyDescent="0.25">
      <c r="A97" s="245"/>
      <c r="B97" s="131" t="str">
        <f>'4.7.3- Attainment'!C6</f>
        <v>CO2</v>
      </c>
      <c r="C97" s="131">
        <f>'4.7.3- Attainment'!D6</f>
        <v>57.666666666666664</v>
      </c>
      <c r="D97" s="131" t="str">
        <f>'4.7.3- Attainment'!E6</f>
        <v>-</v>
      </c>
      <c r="E97" s="131" t="e">
        <f>'4.7.3- Attainment'!F6</f>
        <v>#DIV/0!</v>
      </c>
      <c r="F97" s="131" t="e">
        <f>'4.7.3- Attainment'!G6</f>
        <v>#DIV/0!</v>
      </c>
    </row>
    <row r="98" spans="1:6" s="38" customFormat="1" ht="15.75" x14ac:dyDescent="0.25">
      <c r="A98" s="245"/>
      <c r="B98" s="131" t="str">
        <f>'4.7.3- Attainment'!C7</f>
        <v>CO3</v>
      </c>
      <c r="C98" s="131">
        <f>'4.7.3- Attainment'!D7</f>
        <v>86.5</v>
      </c>
      <c r="D98" s="131" t="str">
        <f>'4.7.3- Attainment'!E7</f>
        <v>3</v>
      </c>
      <c r="E98" s="131" t="e">
        <f>'4.7.3- Attainment'!F7</f>
        <v>#DIV/0!</v>
      </c>
      <c r="F98" s="131" t="e">
        <f>'4.7.3- Attainment'!G7</f>
        <v>#DIV/0!</v>
      </c>
    </row>
    <row r="99" spans="1:6" s="38" customFormat="1" ht="15.75" x14ac:dyDescent="0.25">
      <c r="A99" s="245"/>
      <c r="B99" s="131" t="str">
        <f>'4.7.3- Attainment'!C8</f>
        <v>CO4</v>
      </c>
      <c r="C99" s="131">
        <f>'4.7.3- Attainment'!D8</f>
        <v>32</v>
      </c>
      <c r="D99" s="131" t="str">
        <f>'4.7.3- Attainment'!E8</f>
        <v>-</v>
      </c>
      <c r="E99" s="131" t="e">
        <f>'4.7.3- Attainment'!F8</f>
        <v>#DIV/0!</v>
      </c>
      <c r="F99" s="131" t="e">
        <f>'4.7.3- Attainment'!G8</f>
        <v>#DIV/0!</v>
      </c>
    </row>
    <row r="100" spans="1:6" s="38" customFormat="1" ht="15.75" x14ac:dyDescent="0.25">
      <c r="A100" s="245"/>
      <c r="B100" s="131" t="str">
        <f>'4.7.3- Attainment'!C9</f>
        <v>CO5</v>
      </c>
      <c r="C100" s="131">
        <f>'4.7.3- Attainment'!D9</f>
        <v>68</v>
      </c>
      <c r="D100" s="131" t="str">
        <f>'4.7.3- Attainment'!E9</f>
        <v>1</v>
      </c>
      <c r="E100" s="131" t="e">
        <f>'4.7.3- Attainment'!F9</f>
        <v>#DIV/0!</v>
      </c>
      <c r="F100" s="131" t="e">
        <f>'4.7.3- Attainment'!G9</f>
        <v>#DIV/0!</v>
      </c>
    </row>
    <row r="101" spans="1:6" s="38" customFormat="1" ht="15.75" x14ac:dyDescent="0.25">
      <c r="A101" s="162"/>
      <c r="B101" s="163"/>
      <c r="C101" s="164"/>
      <c r="D101" s="164"/>
      <c r="E101" s="164"/>
      <c r="F101" s="163"/>
    </row>
    <row r="102" spans="1:6" ht="15.75" x14ac:dyDescent="0.25">
      <c r="A102" s="239" t="e">
        <f>#REF!</f>
        <v>#REF!</v>
      </c>
      <c r="B102" s="92"/>
      <c r="C102" s="240" t="str">
        <f>C70</f>
        <v>Internals</v>
      </c>
      <c r="D102" s="241"/>
      <c r="E102" s="92" t="str">
        <f>E70</f>
        <v>Final CO Attainment</v>
      </c>
      <c r="F102" s="92"/>
    </row>
    <row r="103" spans="1:6" ht="15.75" x14ac:dyDescent="0.25">
      <c r="A103" s="239"/>
      <c r="B103" s="92" t="e">
        <f>#REF!</f>
        <v>#REF!</v>
      </c>
      <c r="C103" s="92" t="e">
        <f>#REF!</f>
        <v>#REF!</v>
      </c>
      <c r="D103" s="92" t="e">
        <f>#REF!</f>
        <v>#REF!</v>
      </c>
      <c r="E103" s="92" t="e">
        <f>#REF!</f>
        <v>#REF!</v>
      </c>
      <c r="F103" s="92" t="e">
        <f>#REF!</f>
        <v>#REF!</v>
      </c>
    </row>
    <row r="104" spans="1:6" ht="15.75" x14ac:dyDescent="0.25">
      <c r="A104" s="239"/>
      <c r="B104" s="92" t="e">
        <f>#REF!</f>
        <v>#REF!</v>
      </c>
      <c r="C104" s="124" t="e">
        <f>#REF!</f>
        <v>#REF!</v>
      </c>
      <c r="D104" s="124" t="e">
        <f>#REF!</f>
        <v>#REF!</v>
      </c>
      <c r="E104" s="124" t="e">
        <f>#REF!</f>
        <v>#REF!</v>
      </c>
      <c r="F104" s="92" t="e">
        <f>#REF!</f>
        <v>#REF!</v>
      </c>
    </row>
    <row r="105" spans="1:6" ht="15.75" x14ac:dyDescent="0.25">
      <c r="A105" s="239"/>
      <c r="B105" s="92" t="e">
        <f>#REF!</f>
        <v>#REF!</v>
      </c>
      <c r="C105" s="124" t="e">
        <f>#REF!</f>
        <v>#REF!</v>
      </c>
      <c r="D105" s="124" t="e">
        <f>#REF!</f>
        <v>#REF!</v>
      </c>
      <c r="E105" s="124" t="e">
        <f>#REF!</f>
        <v>#REF!</v>
      </c>
      <c r="F105" s="92" t="e">
        <f>#REF!</f>
        <v>#REF!</v>
      </c>
    </row>
    <row r="106" spans="1:6" ht="15.75" x14ac:dyDescent="0.25">
      <c r="A106" s="239"/>
      <c r="B106" s="92" t="e">
        <f>#REF!</f>
        <v>#REF!</v>
      </c>
      <c r="C106" s="124" t="e">
        <f>#REF!</f>
        <v>#REF!</v>
      </c>
      <c r="D106" s="124" t="e">
        <f>#REF!</f>
        <v>#REF!</v>
      </c>
      <c r="E106" s="124" t="e">
        <f>#REF!</f>
        <v>#REF!</v>
      </c>
      <c r="F106" s="92" t="e">
        <f>#REF!</f>
        <v>#REF!</v>
      </c>
    </row>
    <row r="107" spans="1:6" ht="15.75" x14ac:dyDescent="0.25">
      <c r="A107" s="239"/>
      <c r="B107" s="92" t="e">
        <f>#REF!</f>
        <v>#REF!</v>
      </c>
      <c r="C107" s="124" t="e">
        <f>#REF!</f>
        <v>#REF!</v>
      </c>
      <c r="D107" s="124" t="e">
        <f>#REF!</f>
        <v>#REF!</v>
      </c>
      <c r="E107" s="124" t="e">
        <f>#REF!</f>
        <v>#REF!</v>
      </c>
      <c r="F107" s="92" t="e">
        <f>#REF!</f>
        <v>#REF!</v>
      </c>
    </row>
  </sheetData>
  <mergeCells count="36">
    <mergeCell ref="E46:F46"/>
    <mergeCell ref="C46:D46"/>
    <mergeCell ref="C38:D38"/>
    <mergeCell ref="E38:F38"/>
    <mergeCell ref="E30:F30"/>
    <mergeCell ref="C30:D30"/>
    <mergeCell ref="E62:F62"/>
    <mergeCell ref="C62:D62"/>
    <mergeCell ref="C70:D70"/>
    <mergeCell ref="C54:D54"/>
    <mergeCell ref="E54:F54"/>
    <mergeCell ref="A46:A52"/>
    <mergeCell ref="A6:A12"/>
    <mergeCell ref="A15:A21"/>
    <mergeCell ref="A23:A28"/>
    <mergeCell ref="A30:A36"/>
    <mergeCell ref="A38:A44"/>
    <mergeCell ref="A1:F1"/>
    <mergeCell ref="A2:F2"/>
    <mergeCell ref="A3:F3"/>
    <mergeCell ref="A4:F4"/>
    <mergeCell ref="C23:D23"/>
    <mergeCell ref="E23:F23"/>
    <mergeCell ref="E15:F15"/>
    <mergeCell ref="C15:D15"/>
    <mergeCell ref="E6:F6"/>
    <mergeCell ref="C6:D6"/>
    <mergeCell ref="A78:A84"/>
    <mergeCell ref="C78:D78"/>
    <mergeCell ref="A102:A107"/>
    <mergeCell ref="C102:D102"/>
    <mergeCell ref="A54:A60"/>
    <mergeCell ref="A62:A68"/>
    <mergeCell ref="A70:A76"/>
    <mergeCell ref="A86:A92"/>
    <mergeCell ref="A94:A100"/>
  </mergeCells>
  <pageMargins left="0.7" right="0.7" top="0.75" bottom="0.75" header="0.3" footer="0.3"/>
  <pageSetup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90" zoomScaleNormal="90" workbookViewId="0">
      <selection activeCell="B65" sqref="B65"/>
    </sheetView>
  </sheetViews>
  <sheetFormatPr defaultRowHeight="15" x14ac:dyDescent="0.25"/>
  <cols>
    <col min="1" max="1" width="25.42578125" style="1" customWidth="1"/>
    <col min="2" max="2" width="27.7109375" style="1" customWidth="1"/>
    <col min="3" max="14" width="7.57031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470</v>
      </c>
      <c r="M5" s="204"/>
      <c r="N5" s="204" t="s">
        <v>44</v>
      </c>
      <c r="O5" s="204"/>
      <c r="P5" s="95" t="s">
        <v>431</v>
      </c>
    </row>
    <row r="6" spans="1:16" ht="18.75" customHeight="1" x14ac:dyDescent="0.3">
      <c r="A6" s="130" t="s">
        <v>55</v>
      </c>
      <c r="B6" s="204" t="s">
        <v>434</v>
      </c>
      <c r="C6" s="204"/>
      <c r="D6" s="204"/>
      <c r="E6" s="204"/>
      <c r="F6" s="204"/>
      <c r="G6" s="204"/>
      <c r="H6" s="204" t="s">
        <v>45</v>
      </c>
      <c r="I6" s="204"/>
      <c r="J6" s="204"/>
      <c r="K6" s="204"/>
      <c r="L6" s="204"/>
      <c r="M6" s="206" t="s">
        <v>429</v>
      </c>
      <c r="N6" s="206"/>
      <c r="O6" s="206"/>
      <c r="P6" s="206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159" t="s">
        <v>430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8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58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58</v>
      </c>
      <c r="M12" s="21" t="s">
        <v>0</v>
      </c>
      <c r="N12" s="21" t="s">
        <v>1</v>
      </c>
      <c r="O12" s="48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8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157" t="s">
        <v>71</v>
      </c>
      <c r="B15" s="158" t="s">
        <v>72</v>
      </c>
      <c r="C15" s="22">
        <v>5</v>
      </c>
      <c r="D15" s="22">
        <v>3</v>
      </c>
      <c r="E15" s="22">
        <v>2</v>
      </c>
      <c r="F15" s="22">
        <v>1</v>
      </c>
      <c r="G15" s="22">
        <v>5</v>
      </c>
      <c r="H15" s="22">
        <v>3</v>
      </c>
      <c r="I15" s="22"/>
      <c r="J15" s="22">
        <v>7</v>
      </c>
      <c r="K15" s="22">
        <v>8</v>
      </c>
      <c r="L15" s="22">
        <v>8</v>
      </c>
      <c r="M15" s="22"/>
      <c r="N15" s="22">
        <v>13</v>
      </c>
      <c r="O15" s="76"/>
      <c r="P15" s="25">
        <f>SUM(C15:N15)</f>
        <v>55</v>
      </c>
    </row>
    <row r="16" spans="1:16" s="12" customFormat="1" x14ac:dyDescent="0.25">
      <c r="A16" s="157" t="s">
        <v>73</v>
      </c>
      <c r="B16" s="158" t="s">
        <v>74</v>
      </c>
      <c r="C16" s="75">
        <v>3</v>
      </c>
      <c r="D16" s="22"/>
      <c r="E16" s="22"/>
      <c r="F16" s="22"/>
      <c r="G16" s="22">
        <v>1</v>
      </c>
      <c r="H16" s="22"/>
      <c r="I16" s="22"/>
      <c r="J16" s="22"/>
      <c r="K16" s="22"/>
      <c r="L16" s="22">
        <v>9</v>
      </c>
      <c r="M16" s="22">
        <v>10</v>
      </c>
      <c r="N16" s="22">
        <v>13</v>
      </c>
      <c r="O16" s="76"/>
      <c r="P16" s="25">
        <f t="shared" ref="P16:P79" si="1">SUM(C16:N16)</f>
        <v>36</v>
      </c>
    </row>
    <row r="17" spans="1:16" s="12" customFormat="1" x14ac:dyDescent="0.25">
      <c r="A17" s="157" t="s">
        <v>77</v>
      </c>
      <c r="B17" s="158" t="s">
        <v>78</v>
      </c>
      <c r="C17" s="22">
        <v>5</v>
      </c>
      <c r="D17" s="22">
        <v>5</v>
      </c>
      <c r="E17" s="22"/>
      <c r="F17" s="22">
        <v>4</v>
      </c>
      <c r="G17" s="22">
        <v>4</v>
      </c>
      <c r="H17" s="22">
        <v>2</v>
      </c>
      <c r="I17" s="22"/>
      <c r="J17" s="22"/>
      <c r="K17" s="22"/>
      <c r="L17" s="22"/>
      <c r="M17" s="22"/>
      <c r="N17" s="22"/>
      <c r="O17" s="76"/>
      <c r="P17" s="25">
        <f t="shared" si="1"/>
        <v>20</v>
      </c>
    </row>
    <row r="18" spans="1:16" s="12" customFormat="1" x14ac:dyDescent="0.25">
      <c r="A18" s="157" t="s">
        <v>81</v>
      </c>
      <c r="B18" s="158" t="s">
        <v>82</v>
      </c>
      <c r="C18" s="75">
        <v>5</v>
      </c>
      <c r="D18" s="22"/>
      <c r="E18" s="22">
        <v>3</v>
      </c>
      <c r="F18" s="22">
        <v>4</v>
      </c>
      <c r="G18" s="22">
        <v>4</v>
      </c>
      <c r="H18" s="22"/>
      <c r="I18" s="22"/>
      <c r="J18" s="22">
        <v>8</v>
      </c>
      <c r="K18" s="22"/>
      <c r="L18" s="22">
        <v>8</v>
      </c>
      <c r="M18" s="22">
        <v>9</v>
      </c>
      <c r="N18" s="22">
        <v>12</v>
      </c>
      <c r="O18" s="76"/>
      <c r="P18" s="25">
        <f t="shared" si="1"/>
        <v>53</v>
      </c>
    </row>
    <row r="19" spans="1:16" s="12" customFormat="1" x14ac:dyDescent="0.25">
      <c r="A19" s="157" t="s">
        <v>85</v>
      </c>
      <c r="B19" s="158" t="s">
        <v>86</v>
      </c>
      <c r="C19" s="22">
        <v>5</v>
      </c>
      <c r="D19" s="22">
        <v>5</v>
      </c>
      <c r="E19" s="75">
        <v>3</v>
      </c>
      <c r="F19" s="22"/>
      <c r="G19" s="22">
        <v>5</v>
      </c>
      <c r="H19" s="22"/>
      <c r="I19" s="22">
        <v>4</v>
      </c>
      <c r="J19" s="22"/>
      <c r="K19" s="22">
        <v>9</v>
      </c>
      <c r="L19" s="22">
        <v>8</v>
      </c>
      <c r="M19" s="22">
        <v>8</v>
      </c>
      <c r="N19" s="22">
        <v>12</v>
      </c>
      <c r="O19" s="76"/>
      <c r="P19" s="25">
        <f t="shared" si="1"/>
        <v>59</v>
      </c>
    </row>
    <row r="20" spans="1:16" s="12" customFormat="1" x14ac:dyDescent="0.25">
      <c r="A20" s="157" t="s">
        <v>87</v>
      </c>
      <c r="B20" s="158" t="s">
        <v>88</v>
      </c>
      <c r="C20" s="22">
        <v>5</v>
      </c>
      <c r="D20" s="22">
        <v>5</v>
      </c>
      <c r="E20" s="75">
        <v>5</v>
      </c>
      <c r="F20" s="22"/>
      <c r="G20" s="22">
        <v>4</v>
      </c>
      <c r="H20" s="22"/>
      <c r="I20" s="22">
        <v>5</v>
      </c>
      <c r="J20" s="22">
        <v>5</v>
      </c>
      <c r="K20" s="22"/>
      <c r="L20" s="22">
        <v>7</v>
      </c>
      <c r="M20" s="22"/>
      <c r="N20" s="22">
        <v>9</v>
      </c>
      <c r="O20" s="76"/>
      <c r="P20" s="25">
        <f t="shared" si="1"/>
        <v>45</v>
      </c>
    </row>
    <row r="21" spans="1:16" s="12" customFormat="1" x14ac:dyDescent="0.25">
      <c r="A21" s="157" t="s">
        <v>89</v>
      </c>
      <c r="B21" s="158" t="s">
        <v>90</v>
      </c>
      <c r="C21" s="22">
        <v>5</v>
      </c>
      <c r="D21" s="22"/>
      <c r="E21" s="75">
        <v>5</v>
      </c>
      <c r="F21" s="22">
        <v>5</v>
      </c>
      <c r="G21" s="22"/>
      <c r="H21" s="22">
        <v>5</v>
      </c>
      <c r="I21" s="22">
        <v>5</v>
      </c>
      <c r="J21" s="22">
        <v>6</v>
      </c>
      <c r="K21" s="22"/>
      <c r="L21" s="22"/>
      <c r="M21" s="22">
        <v>8</v>
      </c>
      <c r="N21" s="22">
        <v>13</v>
      </c>
      <c r="O21" s="76"/>
      <c r="P21" s="25">
        <f t="shared" si="1"/>
        <v>52</v>
      </c>
    </row>
    <row r="22" spans="1:16" s="12" customFormat="1" x14ac:dyDescent="0.25">
      <c r="A22" s="157" t="s">
        <v>93</v>
      </c>
      <c r="B22" s="158" t="s">
        <v>94</v>
      </c>
      <c r="C22" s="22">
        <v>5</v>
      </c>
      <c r="D22" s="22">
        <v>4</v>
      </c>
      <c r="E22" s="75">
        <v>5</v>
      </c>
      <c r="F22" s="22">
        <v>4</v>
      </c>
      <c r="G22" s="22">
        <v>5</v>
      </c>
      <c r="H22" s="22"/>
      <c r="I22" s="22"/>
      <c r="J22" s="22">
        <v>7</v>
      </c>
      <c r="K22" s="22">
        <v>5</v>
      </c>
      <c r="L22" s="22">
        <v>7</v>
      </c>
      <c r="M22" s="22"/>
      <c r="N22" s="22">
        <v>12</v>
      </c>
      <c r="O22" s="76"/>
      <c r="P22" s="25">
        <f t="shared" si="1"/>
        <v>54</v>
      </c>
    </row>
    <row r="23" spans="1:16" s="12" customFormat="1" x14ac:dyDescent="0.25">
      <c r="A23" s="157" t="s">
        <v>99</v>
      </c>
      <c r="B23" s="158" t="s">
        <v>100</v>
      </c>
      <c r="C23" s="22">
        <v>5</v>
      </c>
      <c r="D23" s="22"/>
      <c r="E23" s="75">
        <v>4</v>
      </c>
      <c r="F23" s="22"/>
      <c r="G23" s="22">
        <v>4</v>
      </c>
      <c r="H23" s="22">
        <v>4</v>
      </c>
      <c r="I23" s="22">
        <v>5</v>
      </c>
      <c r="J23" s="22"/>
      <c r="K23" s="22">
        <v>6</v>
      </c>
      <c r="L23" s="22"/>
      <c r="M23" s="22">
        <v>7</v>
      </c>
      <c r="N23" s="22">
        <v>11</v>
      </c>
      <c r="O23" s="76"/>
      <c r="P23" s="25">
        <f t="shared" si="1"/>
        <v>46</v>
      </c>
    </row>
    <row r="24" spans="1:16" s="12" customFormat="1" x14ac:dyDescent="0.25">
      <c r="A24" s="157" t="s">
        <v>105</v>
      </c>
      <c r="B24" s="158" t="s">
        <v>106</v>
      </c>
      <c r="C24" s="22">
        <v>5</v>
      </c>
      <c r="D24" s="22">
        <v>4</v>
      </c>
      <c r="E24" s="75">
        <v>5</v>
      </c>
      <c r="F24" s="22"/>
      <c r="G24" s="22">
        <v>5</v>
      </c>
      <c r="H24" s="22"/>
      <c r="I24" s="22">
        <v>4</v>
      </c>
      <c r="J24" s="22">
        <v>7</v>
      </c>
      <c r="K24" s="22">
        <v>8</v>
      </c>
      <c r="L24" s="22">
        <v>8</v>
      </c>
      <c r="M24" s="22"/>
      <c r="N24" s="22">
        <v>13</v>
      </c>
      <c r="O24" s="76"/>
      <c r="P24" s="25">
        <f t="shared" si="1"/>
        <v>59</v>
      </c>
    </row>
    <row r="25" spans="1:16" s="12" customFormat="1" x14ac:dyDescent="0.25">
      <c r="A25" s="157" t="s">
        <v>109</v>
      </c>
      <c r="B25" s="158" t="s">
        <v>110</v>
      </c>
      <c r="C25" s="22">
        <v>4</v>
      </c>
      <c r="D25" s="22">
        <v>4</v>
      </c>
      <c r="E25" s="75">
        <v>5</v>
      </c>
      <c r="F25" s="22"/>
      <c r="G25" s="22">
        <v>3</v>
      </c>
      <c r="H25" s="22"/>
      <c r="I25" s="22">
        <v>4</v>
      </c>
      <c r="J25" s="22"/>
      <c r="K25" s="22"/>
      <c r="L25" s="22">
        <v>9</v>
      </c>
      <c r="M25" s="22">
        <v>10</v>
      </c>
      <c r="N25" s="22">
        <v>13</v>
      </c>
      <c r="O25" s="76"/>
      <c r="P25" s="25">
        <f t="shared" si="1"/>
        <v>52</v>
      </c>
    </row>
    <row r="26" spans="1:16" s="12" customFormat="1" x14ac:dyDescent="0.25">
      <c r="A26" s="157" t="s">
        <v>111</v>
      </c>
      <c r="B26" s="158" t="s">
        <v>112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76"/>
      <c r="P26" s="25">
        <f t="shared" si="1"/>
        <v>0</v>
      </c>
    </row>
    <row r="27" spans="1:16" s="12" customFormat="1" x14ac:dyDescent="0.25">
      <c r="A27" s="157" t="s">
        <v>113</v>
      </c>
      <c r="B27" s="158" t="s">
        <v>114</v>
      </c>
      <c r="C27" s="22">
        <v>5</v>
      </c>
      <c r="D27" s="22">
        <v>5</v>
      </c>
      <c r="E27" s="75">
        <v>5</v>
      </c>
      <c r="F27" s="22"/>
      <c r="G27" s="22">
        <v>5</v>
      </c>
      <c r="H27" s="22"/>
      <c r="I27" s="22">
        <v>5</v>
      </c>
      <c r="J27" s="22">
        <v>8</v>
      </c>
      <c r="K27" s="22"/>
      <c r="L27" s="22">
        <v>8</v>
      </c>
      <c r="M27" s="22">
        <v>9</v>
      </c>
      <c r="N27" s="22">
        <v>12</v>
      </c>
      <c r="O27" s="76"/>
      <c r="P27" s="25">
        <f t="shared" si="1"/>
        <v>62</v>
      </c>
    </row>
    <row r="28" spans="1:16" s="12" customFormat="1" x14ac:dyDescent="0.25">
      <c r="A28" s="157" t="s">
        <v>115</v>
      </c>
      <c r="B28" s="158" t="s">
        <v>116</v>
      </c>
      <c r="C28" s="22">
        <v>5</v>
      </c>
      <c r="D28" s="22">
        <v>5</v>
      </c>
      <c r="E28" s="75">
        <v>5</v>
      </c>
      <c r="F28" s="22">
        <v>5</v>
      </c>
      <c r="G28" s="22">
        <v>5</v>
      </c>
      <c r="H28" s="22"/>
      <c r="I28" s="22"/>
      <c r="J28" s="22"/>
      <c r="K28" s="22">
        <v>9</v>
      </c>
      <c r="L28" s="22">
        <v>8</v>
      </c>
      <c r="M28" s="22">
        <v>8</v>
      </c>
      <c r="N28" s="22">
        <v>12</v>
      </c>
      <c r="O28" s="76"/>
      <c r="P28" s="25">
        <f t="shared" si="1"/>
        <v>62</v>
      </c>
    </row>
    <row r="29" spans="1:16" s="12" customFormat="1" x14ac:dyDescent="0.25">
      <c r="A29" s="157" t="s">
        <v>121</v>
      </c>
      <c r="B29" s="158" t="s">
        <v>122</v>
      </c>
      <c r="C29" s="22">
        <v>5</v>
      </c>
      <c r="D29" s="22">
        <v>5</v>
      </c>
      <c r="E29" s="75"/>
      <c r="F29" s="22"/>
      <c r="G29" s="22">
        <v>4</v>
      </c>
      <c r="H29" s="22">
        <v>4</v>
      </c>
      <c r="I29" s="22">
        <v>4</v>
      </c>
      <c r="J29" s="22">
        <v>5</v>
      </c>
      <c r="K29" s="22"/>
      <c r="L29" s="22">
        <v>7</v>
      </c>
      <c r="M29" s="22"/>
      <c r="N29" s="22">
        <v>9</v>
      </c>
      <c r="O29" s="76"/>
      <c r="P29" s="25">
        <f t="shared" si="1"/>
        <v>43</v>
      </c>
    </row>
    <row r="30" spans="1:16" s="12" customFormat="1" x14ac:dyDescent="0.25">
      <c r="A30" s="157" t="s">
        <v>123</v>
      </c>
      <c r="B30" s="158" t="s">
        <v>124</v>
      </c>
      <c r="C30" s="75">
        <v>5</v>
      </c>
      <c r="D30" s="22">
        <v>5</v>
      </c>
      <c r="E30" s="22">
        <v>4</v>
      </c>
      <c r="F30" s="22"/>
      <c r="G30" s="22">
        <v>4</v>
      </c>
      <c r="H30" s="22">
        <v>3</v>
      </c>
      <c r="I30" s="22"/>
      <c r="J30" s="22">
        <v>6</v>
      </c>
      <c r="K30" s="22"/>
      <c r="L30" s="22"/>
      <c r="M30" s="22">
        <v>8</v>
      </c>
      <c r="N30" s="22">
        <v>13</v>
      </c>
      <c r="O30" s="76"/>
      <c r="P30" s="25">
        <f t="shared" si="1"/>
        <v>48</v>
      </c>
    </row>
    <row r="31" spans="1:16" s="12" customFormat="1" x14ac:dyDescent="0.25">
      <c r="A31" s="157" t="s">
        <v>127</v>
      </c>
      <c r="B31" s="158" t="s">
        <v>128</v>
      </c>
      <c r="C31" s="22">
        <v>5</v>
      </c>
      <c r="D31" s="22">
        <v>3</v>
      </c>
      <c r="E31" s="22">
        <v>2</v>
      </c>
      <c r="F31" s="22">
        <v>1</v>
      </c>
      <c r="G31" s="22">
        <v>5</v>
      </c>
      <c r="H31" s="22">
        <v>3</v>
      </c>
      <c r="I31" s="22"/>
      <c r="J31" s="22">
        <v>7</v>
      </c>
      <c r="K31" s="22">
        <v>5</v>
      </c>
      <c r="L31" s="22">
        <v>7</v>
      </c>
      <c r="M31" s="22"/>
      <c r="N31" s="22">
        <v>12</v>
      </c>
      <c r="O31" s="76"/>
      <c r="P31" s="25">
        <f t="shared" si="1"/>
        <v>50</v>
      </c>
    </row>
    <row r="32" spans="1:16" s="12" customFormat="1" x14ac:dyDescent="0.25">
      <c r="A32" s="157" t="s">
        <v>129</v>
      </c>
      <c r="B32" s="158" t="s">
        <v>130</v>
      </c>
      <c r="C32" s="75">
        <v>3</v>
      </c>
      <c r="D32" s="22"/>
      <c r="E32" s="22"/>
      <c r="F32" s="22"/>
      <c r="G32" s="22">
        <v>1</v>
      </c>
      <c r="H32" s="22"/>
      <c r="I32" s="22"/>
      <c r="J32" s="22"/>
      <c r="K32" s="22">
        <v>6</v>
      </c>
      <c r="L32" s="22"/>
      <c r="M32" s="22">
        <v>7</v>
      </c>
      <c r="N32" s="22">
        <v>11</v>
      </c>
      <c r="O32" s="76"/>
      <c r="P32" s="25">
        <f t="shared" si="1"/>
        <v>28</v>
      </c>
    </row>
    <row r="33" spans="1:16" s="12" customFormat="1" x14ac:dyDescent="0.25">
      <c r="A33" s="157" t="s">
        <v>131</v>
      </c>
      <c r="B33" s="158" t="s">
        <v>132</v>
      </c>
      <c r="C33" s="22">
        <v>5</v>
      </c>
      <c r="D33" s="22">
        <v>5</v>
      </c>
      <c r="E33" s="22"/>
      <c r="F33" s="22">
        <v>4</v>
      </c>
      <c r="G33" s="22">
        <v>4</v>
      </c>
      <c r="H33" s="22">
        <v>2</v>
      </c>
      <c r="I33" s="22"/>
      <c r="J33" s="22">
        <v>7</v>
      </c>
      <c r="K33" s="22">
        <v>8</v>
      </c>
      <c r="L33" s="22">
        <v>8</v>
      </c>
      <c r="M33" s="22"/>
      <c r="N33" s="22">
        <v>13</v>
      </c>
      <c r="O33" s="76"/>
      <c r="P33" s="25">
        <f t="shared" si="1"/>
        <v>56</v>
      </c>
    </row>
    <row r="34" spans="1:16" s="12" customFormat="1" x14ac:dyDescent="0.25">
      <c r="A34" s="157" t="s">
        <v>133</v>
      </c>
      <c r="B34" s="158" t="s">
        <v>134</v>
      </c>
      <c r="C34" s="75">
        <v>5</v>
      </c>
      <c r="D34" s="22"/>
      <c r="E34" s="22">
        <v>3</v>
      </c>
      <c r="F34" s="22">
        <v>4</v>
      </c>
      <c r="G34" s="22">
        <v>4</v>
      </c>
      <c r="H34" s="22"/>
      <c r="I34" s="22"/>
      <c r="J34" s="22"/>
      <c r="K34" s="22"/>
      <c r="L34" s="22">
        <v>9</v>
      </c>
      <c r="M34" s="22">
        <v>10</v>
      </c>
      <c r="N34" s="22">
        <v>13</v>
      </c>
      <c r="O34" s="76"/>
      <c r="P34" s="25">
        <f t="shared" si="1"/>
        <v>48</v>
      </c>
    </row>
    <row r="35" spans="1:16" s="12" customFormat="1" x14ac:dyDescent="0.25">
      <c r="A35" s="157" t="s">
        <v>137</v>
      </c>
      <c r="B35" s="158" t="s">
        <v>138</v>
      </c>
      <c r="C35" s="22">
        <v>2</v>
      </c>
      <c r="D35" s="22"/>
      <c r="E35" s="75">
        <v>4</v>
      </c>
      <c r="F35" s="22">
        <v>4</v>
      </c>
      <c r="G35" s="22">
        <v>3</v>
      </c>
      <c r="H35" s="22"/>
      <c r="I35" s="22">
        <v>4</v>
      </c>
      <c r="J35" s="22"/>
      <c r="K35" s="22"/>
      <c r="L35" s="22"/>
      <c r="M35" s="22"/>
      <c r="N35" s="22"/>
      <c r="O35" s="76"/>
      <c r="P35" s="25">
        <f t="shared" si="1"/>
        <v>17</v>
      </c>
    </row>
    <row r="36" spans="1:16" s="12" customFormat="1" x14ac:dyDescent="0.25">
      <c r="A36" s="157" t="s">
        <v>149</v>
      </c>
      <c r="B36" s="158" t="s">
        <v>150</v>
      </c>
      <c r="C36" s="22">
        <v>4</v>
      </c>
      <c r="D36" s="22"/>
      <c r="E36" s="75">
        <v>5</v>
      </c>
      <c r="F36" s="22"/>
      <c r="G36" s="22"/>
      <c r="H36" s="22"/>
      <c r="I36" s="22">
        <v>4</v>
      </c>
      <c r="J36" s="22">
        <v>8</v>
      </c>
      <c r="K36" s="22"/>
      <c r="L36" s="22">
        <v>8</v>
      </c>
      <c r="M36" s="22">
        <v>9</v>
      </c>
      <c r="N36" s="22">
        <v>12</v>
      </c>
      <c r="O36" s="76"/>
      <c r="P36" s="25">
        <f t="shared" si="1"/>
        <v>50</v>
      </c>
    </row>
    <row r="37" spans="1:16" s="12" customFormat="1" x14ac:dyDescent="0.25">
      <c r="A37" s="157" t="s">
        <v>153</v>
      </c>
      <c r="B37" s="158" t="s">
        <v>154</v>
      </c>
      <c r="C37" s="22">
        <v>5</v>
      </c>
      <c r="D37" s="22">
        <v>4</v>
      </c>
      <c r="E37" s="75">
        <v>5</v>
      </c>
      <c r="F37" s="22">
        <v>5</v>
      </c>
      <c r="G37" s="22">
        <v>4</v>
      </c>
      <c r="H37" s="22"/>
      <c r="I37" s="22"/>
      <c r="J37" s="22"/>
      <c r="K37" s="22">
        <v>9</v>
      </c>
      <c r="L37" s="22">
        <v>8</v>
      </c>
      <c r="M37" s="22">
        <v>8</v>
      </c>
      <c r="N37" s="22">
        <v>12</v>
      </c>
      <c r="O37" s="76"/>
      <c r="P37" s="25">
        <f t="shared" si="1"/>
        <v>60</v>
      </c>
    </row>
    <row r="38" spans="1:16" s="12" customFormat="1" x14ac:dyDescent="0.25">
      <c r="A38" s="157" t="s">
        <v>155</v>
      </c>
      <c r="B38" s="158" t="s">
        <v>156</v>
      </c>
      <c r="C38" s="22">
        <v>4</v>
      </c>
      <c r="D38" s="22">
        <v>4</v>
      </c>
      <c r="E38" s="75">
        <v>5</v>
      </c>
      <c r="F38" s="22">
        <v>3</v>
      </c>
      <c r="G38" s="22"/>
      <c r="H38" s="22"/>
      <c r="I38" s="22">
        <v>5</v>
      </c>
      <c r="J38" s="22">
        <v>5</v>
      </c>
      <c r="K38" s="22"/>
      <c r="L38" s="22">
        <v>7</v>
      </c>
      <c r="M38" s="22"/>
      <c r="N38" s="22">
        <v>9</v>
      </c>
      <c r="O38" s="76"/>
      <c r="P38" s="25">
        <f t="shared" si="1"/>
        <v>42</v>
      </c>
    </row>
    <row r="39" spans="1:16" s="12" customFormat="1" x14ac:dyDescent="0.25">
      <c r="A39" s="157" t="s">
        <v>157</v>
      </c>
      <c r="B39" s="158" t="s">
        <v>158</v>
      </c>
      <c r="C39" s="22">
        <v>4</v>
      </c>
      <c r="D39" s="22"/>
      <c r="E39" s="75">
        <v>4</v>
      </c>
      <c r="F39" s="22">
        <v>3</v>
      </c>
      <c r="G39" s="22"/>
      <c r="H39" s="22"/>
      <c r="I39" s="22"/>
      <c r="J39" s="22">
        <v>6</v>
      </c>
      <c r="K39" s="22"/>
      <c r="L39" s="22"/>
      <c r="M39" s="22">
        <v>8</v>
      </c>
      <c r="N39" s="22">
        <v>13</v>
      </c>
      <c r="O39" s="76"/>
      <c r="P39" s="25">
        <f t="shared" si="1"/>
        <v>38</v>
      </c>
    </row>
    <row r="40" spans="1:16" s="12" customFormat="1" x14ac:dyDescent="0.25">
      <c r="A40" s="157" t="s">
        <v>159</v>
      </c>
      <c r="B40" s="158" t="s">
        <v>160</v>
      </c>
      <c r="C40" s="22"/>
      <c r="D40" s="22"/>
      <c r="E40" s="22"/>
      <c r="F40" s="22"/>
      <c r="G40" s="22"/>
      <c r="H40" s="22"/>
      <c r="I40" s="22"/>
      <c r="J40" s="22">
        <v>7</v>
      </c>
      <c r="K40" s="22">
        <v>5</v>
      </c>
      <c r="L40" s="22">
        <v>7</v>
      </c>
      <c r="M40" s="22"/>
      <c r="N40" s="22">
        <v>12</v>
      </c>
      <c r="O40" s="76"/>
      <c r="P40" s="25">
        <f t="shared" si="1"/>
        <v>31</v>
      </c>
    </row>
    <row r="41" spans="1:16" s="12" customFormat="1" x14ac:dyDescent="0.25">
      <c r="A41" s="157" t="s">
        <v>163</v>
      </c>
      <c r="B41" s="158" t="s">
        <v>164</v>
      </c>
      <c r="C41" s="22">
        <v>5</v>
      </c>
      <c r="D41" s="22"/>
      <c r="E41" s="75">
        <v>5</v>
      </c>
      <c r="F41" s="22">
        <v>5</v>
      </c>
      <c r="G41" s="22">
        <v>4</v>
      </c>
      <c r="H41" s="22"/>
      <c r="I41" s="22">
        <v>5</v>
      </c>
      <c r="J41" s="22"/>
      <c r="K41" s="22">
        <v>6</v>
      </c>
      <c r="L41" s="22"/>
      <c r="M41" s="22">
        <v>7</v>
      </c>
      <c r="N41" s="22">
        <v>11</v>
      </c>
      <c r="O41" s="76"/>
      <c r="P41" s="25">
        <f t="shared" si="1"/>
        <v>48</v>
      </c>
    </row>
    <row r="42" spans="1:16" s="12" customFormat="1" x14ac:dyDescent="0.25">
      <c r="A42" s="157" t="s">
        <v>165</v>
      </c>
      <c r="B42" s="158" t="s">
        <v>166</v>
      </c>
      <c r="C42" s="22">
        <v>5</v>
      </c>
      <c r="D42" s="22">
        <v>4</v>
      </c>
      <c r="E42" s="75">
        <v>5</v>
      </c>
      <c r="F42" s="22">
        <v>3</v>
      </c>
      <c r="G42" s="22"/>
      <c r="H42" s="22"/>
      <c r="I42" s="22">
        <v>5</v>
      </c>
      <c r="J42" s="22">
        <v>7</v>
      </c>
      <c r="K42" s="22">
        <v>8</v>
      </c>
      <c r="L42" s="22">
        <v>8</v>
      </c>
      <c r="M42" s="22"/>
      <c r="N42" s="22">
        <v>13</v>
      </c>
      <c r="O42" s="76"/>
      <c r="P42" s="25">
        <f t="shared" si="1"/>
        <v>58</v>
      </c>
    </row>
    <row r="43" spans="1:16" s="12" customFormat="1" x14ac:dyDescent="0.25">
      <c r="A43" s="157" t="s">
        <v>167</v>
      </c>
      <c r="B43" s="158" t="s">
        <v>168</v>
      </c>
      <c r="C43" s="22"/>
      <c r="D43" s="22">
        <v>4</v>
      </c>
      <c r="E43" s="75">
        <v>5</v>
      </c>
      <c r="F43" s="22">
        <v>5</v>
      </c>
      <c r="G43" s="22">
        <v>4</v>
      </c>
      <c r="H43" s="22"/>
      <c r="I43" s="22">
        <v>5</v>
      </c>
      <c r="J43" s="22"/>
      <c r="K43" s="22"/>
      <c r="L43" s="22">
        <v>9</v>
      </c>
      <c r="M43" s="22">
        <v>10</v>
      </c>
      <c r="N43" s="22">
        <v>13</v>
      </c>
      <c r="O43" s="76"/>
      <c r="P43" s="25">
        <f t="shared" si="1"/>
        <v>55</v>
      </c>
    </row>
    <row r="44" spans="1:16" s="12" customFormat="1" x14ac:dyDescent="0.25">
      <c r="A44" s="157" t="s">
        <v>177</v>
      </c>
      <c r="B44" s="158" t="s">
        <v>178</v>
      </c>
      <c r="C44" s="75">
        <v>5</v>
      </c>
      <c r="D44" s="22">
        <v>5</v>
      </c>
      <c r="E44" s="22">
        <v>4</v>
      </c>
      <c r="F44" s="22"/>
      <c r="G44" s="22">
        <v>4</v>
      </c>
      <c r="H44" s="22">
        <v>3</v>
      </c>
      <c r="I44" s="22"/>
      <c r="J44" s="22"/>
      <c r="K44" s="22"/>
      <c r="L44" s="22"/>
      <c r="M44" s="22"/>
      <c r="N44" s="22"/>
      <c r="O44" s="76"/>
      <c r="P44" s="25">
        <f t="shared" si="1"/>
        <v>21</v>
      </c>
    </row>
    <row r="45" spans="1:16" s="12" customFormat="1" x14ac:dyDescent="0.25">
      <c r="A45" s="157" t="s">
        <v>179</v>
      </c>
      <c r="B45" s="158" t="s">
        <v>180</v>
      </c>
      <c r="C45" s="22">
        <v>5</v>
      </c>
      <c r="D45" s="22">
        <v>3</v>
      </c>
      <c r="E45" s="22">
        <v>2</v>
      </c>
      <c r="F45" s="22">
        <v>1</v>
      </c>
      <c r="G45" s="22">
        <v>5</v>
      </c>
      <c r="H45" s="22">
        <v>3</v>
      </c>
      <c r="I45" s="22"/>
      <c r="J45" s="22">
        <v>8</v>
      </c>
      <c r="K45" s="22"/>
      <c r="L45" s="22">
        <v>8</v>
      </c>
      <c r="M45" s="22">
        <v>9</v>
      </c>
      <c r="N45" s="22">
        <v>12</v>
      </c>
      <c r="O45" s="76"/>
      <c r="P45" s="25">
        <f t="shared" si="1"/>
        <v>56</v>
      </c>
    </row>
    <row r="46" spans="1:16" s="12" customFormat="1" x14ac:dyDescent="0.25">
      <c r="A46" s="157" t="s">
        <v>181</v>
      </c>
      <c r="B46" s="158" t="s">
        <v>182</v>
      </c>
      <c r="C46" s="75">
        <v>3</v>
      </c>
      <c r="D46" s="22"/>
      <c r="E46" s="22"/>
      <c r="F46" s="22"/>
      <c r="G46" s="22">
        <v>1</v>
      </c>
      <c r="H46" s="22"/>
      <c r="I46" s="22"/>
      <c r="J46" s="22"/>
      <c r="K46" s="22">
        <v>9</v>
      </c>
      <c r="L46" s="22">
        <v>8</v>
      </c>
      <c r="M46" s="22">
        <v>8</v>
      </c>
      <c r="N46" s="22">
        <v>12</v>
      </c>
      <c r="O46" s="76"/>
      <c r="P46" s="25">
        <f t="shared" si="1"/>
        <v>41</v>
      </c>
    </row>
    <row r="47" spans="1:16" s="12" customFormat="1" x14ac:dyDescent="0.25">
      <c r="A47" s="157" t="s">
        <v>189</v>
      </c>
      <c r="B47" s="158" t="s">
        <v>190</v>
      </c>
      <c r="C47" s="22">
        <v>5</v>
      </c>
      <c r="D47" s="22">
        <v>5</v>
      </c>
      <c r="E47" s="22"/>
      <c r="F47" s="22">
        <v>4</v>
      </c>
      <c r="G47" s="22">
        <v>4</v>
      </c>
      <c r="H47" s="22">
        <v>2</v>
      </c>
      <c r="I47" s="22"/>
      <c r="J47" s="22">
        <v>8</v>
      </c>
      <c r="K47" s="22">
        <v>8</v>
      </c>
      <c r="L47" s="22">
        <v>7</v>
      </c>
      <c r="M47" s="22"/>
      <c r="N47" s="22">
        <v>12</v>
      </c>
      <c r="O47" s="76"/>
      <c r="P47" s="25">
        <f t="shared" si="1"/>
        <v>55</v>
      </c>
    </row>
    <row r="48" spans="1:16" s="12" customFormat="1" x14ac:dyDescent="0.25">
      <c r="A48" s="157" t="s">
        <v>195</v>
      </c>
      <c r="B48" s="158" t="s">
        <v>196</v>
      </c>
      <c r="C48" s="75">
        <v>5</v>
      </c>
      <c r="D48" s="22">
        <v>5</v>
      </c>
      <c r="E48" s="22">
        <v>4</v>
      </c>
      <c r="F48" s="22"/>
      <c r="G48" s="22">
        <v>4</v>
      </c>
      <c r="H48" s="22">
        <v>3</v>
      </c>
      <c r="I48" s="22"/>
      <c r="J48" s="22">
        <v>7</v>
      </c>
      <c r="K48" s="22"/>
      <c r="L48" s="22">
        <v>5</v>
      </c>
      <c r="M48" s="22">
        <v>5</v>
      </c>
      <c r="N48" s="22">
        <v>12</v>
      </c>
      <c r="O48" s="76"/>
      <c r="P48" s="25">
        <f t="shared" si="1"/>
        <v>50</v>
      </c>
    </row>
    <row r="49" spans="1:16" s="12" customFormat="1" x14ac:dyDescent="0.25">
      <c r="A49" s="157" t="s">
        <v>203</v>
      </c>
      <c r="B49" s="158" t="s">
        <v>204</v>
      </c>
      <c r="C49" s="22">
        <v>5</v>
      </c>
      <c r="D49" s="22">
        <v>3</v>
      </c>
      <c r="E49" s="22">
        <v>2</v>
      </c>
      <c r="F49" s="22">
        <v>1</v>
      </c>
      <c r="G49" s="22">
        <v>5</v>
      </c>
      <c r="H49" s="22">
        <v>3</v>
      </c>
      <c r="I49" s="22"/>
      <c r="J49" s="22">
        <v>5</v>
      </c>
      <c r="K49" s="22">
        <v>6</v>
      </c>
      <c r="L49" s="22">
        <v>8</v>
      </c>
      <c r="M49" s="22"/>
      <c r="N49" s="22">
        <v>10</v>
      </c>
      <c r="O49" s="76"/>
      <c r="P49" s="25">
        <f t="shared" si="1"/>
        <v>48</v>
      </c>
    </row>
    <row r="50" spans="1:16" s="12" customFormat="1" x14ac:dyDescent="0.25">
      <c r="A50" s="157" t="s">
        <v>205</v>
      </c>
      <c r="B50" s="158" t="s">
        <v>206</v>
      </c>
      <c r="C50" s="75">
        <v>3</v>
      </c>
      <c r="D50" s="22"/>
      <c r="E50" s="22"/>
      <c r="F50" s="22"/>
      <c r="G50" s="22">
        <v>1</v>
      </c>
      <c r="H50" s="22"/>
      <c r="I50" s="22"/>
      <c r="J50" s="22"/>
      <c r="K50" s="22">
        <v>6</v>
      </c>
      <c r="L50" s="22">
        <v>5</v>
      </c>
      <c r="M50" s="22">
        <v>7</v>
      </c>
      <c r="N50" s="22">
        <v>14</v>
      </c>
      <c r="O50" s="76"/>
      <c r="P50" s="25">
        <f t="shared" si="1"/>
        <v>36</v>
      </c>
    </row>
    <row r="51" spans="1:16" s="12" customFormat="1" x14ac:dyDescent="0.25">
      <c r="A51" s="157" t="s">
        <v>207</v>
      </c>
      <c r="B51" s="158" t="s">
        <v>208</v>
      </c>
      <c r="C51" s="22">
        <v>5</v>
      </c>
      <c r="D51" s="22">
        <v>5</v>
      </c>
      <c r="E51" s="22"/>
      <c r="F51" s="22">
        <v>4</v>
      </c>
      <c r="G51" s="22">
        <v>4</v>
      </c>
      <c r="H51" s="22">
        <v>2</v>
      </c>
      <c r="I51" s="22"/>
      <c r="J51" s="22">
        <v>8</v>
      </c>
      <c r="K51" s="22">
        <v>8</v>
      </c>
      <c r="L51" s="22">
        <v>7</v>
      </c>
      <c r="M51" s="22"/>
      <c r="N51" s="22">
        <v>12</v>
      </c>
      <c r="O51" s="76"/>
      <c r="P51" s="25">
        <f t="shared" si="1"/>
        <v>55</v>
      </c>
    </row>
    <row r="52" spans="1:16" s="12" customFormat="1" x14ac:dyDescent="0.25">
      <c r="A52" s="157" t="s">
        <v>211</v>
      </c>
      <c r="B52" s="158" t="s">
        <v>212</v>
      </c>
      <c r="C52" s="75">
        <v>5</v>
      </c>
      <c r="D52" s="22"/>
      <c r="E52" s="22">
        <v>3</v>
      </c>
      <c r="F52" s="22">
        <v>4</v>
      </c>
      <c r="G52" s="22">
        <v>4</v>
      </c>
      <c r="H52" s="22"/>
      <c r="I52" s="22"/>
      <c r="J52" s="22">
        <v>5</v>
      </c>
      <c r="K52" s="22"/>
      <c r="L52" s="22">
        <v>7</v>
      </c>
      <c r="M52" s="22"/>
      <c r="N52" s="22">
        <v>9</v>
      </c>
      <c r="O52" s="76"/>
      <c r="P52" s="25">
        <f t="shared" si="1"/>
        <v>37</v>
      </c>
    </row>
    <row r="53" spans="1:16" s="12" customFormat="1" x14ac:dyDescent="0.25">
      <c r="A53" s="157" t="s">
        <v>215</v>
      </c>
      <c r="B53" s="158" t="s">
        <v>216</v>
      </c>
      <c r="C53" s="22">
        <v>4</v>
      </c>
      <c r="D53" s="22"/>
      <c r="E53" s="75">
        <v>4</v>
      </c>
      <c r="F53" s="22">
        <v>4</v>
      </c>
      <c r="G53" s="22">
        <v>3</v>
      </c>
      <c r="H53" s="22"/>
      <c r="I53" s="22">
        <v>4</v>
      </c>
      <c r="J53" s="22">
        <v>6</v>
      </c>
      <c r="K53" s="22"/>
      <c r="L53" s="22"/>
      <c r="M53" s="22">
        <v>8</v>
      </c>
      <c r="N53" s="22">
        <v>13</v>
      </c>
      <c r="O53" s="76"/>
      <c r="P53" s="25">
        <f t="shared" si="1"/>
        <v>46</v>
      </c>
    </row>
    <row r="54" spans="1:16" s="12" customFormat="1" x14ac:dyDescent="0.25">
      <c r="A54" s="157" t="s">
        <v>217</v>
      </c>
      <c r="B54" s="158" t="s">
        <v>218</v>
      </c>
      <c r="C54" s="22"/>
      <c r="D54" s="22"/>
      <c r="E54" s="75">
        <v>2</v>
      </c>
      <c r="F54" s="22"/>
      <c r="G54" s="22">
        <v>5</v>
      </c>
      <c r="H54" s="22"/>
      <c r="I54" s="22">
        <v>4</v>
      </c>
      <c r="J54" s="22">
        <v>7</v>
      </c>
      <c r="K54" s="22">
        <v>5</v>
      </c>
      <c r="L54" s="22">
        <v>7</v>
      </c>
      <c r="M54" s="22"/>
      <c r="N54" s="22">
        <v>12</v>
      </c>
      <c r="O54" s="76"/>
      <c r="P54" s="25">
        <f t="shared" si="1"/>
        <v>42</v>
      </c>
    </row>
    <row r="55" spans="1:16" s="12" customFormat="1" x14ac:dyDescent="0.25">
      <c r="A55" s="157" t="s">
        <v>219</v>
      </c>
      <c r="B55" s="158" t="s">
        <v>220</v>
      </c>
      <c r="C55" s="22">
        <v>5</v>
      </c>
      <c r="D55" s="22">
        <v>5</v>
      </c>
      <c r="E55" s="75"/>
      <c r="F55" s="22"/>
      <c r="G55" s="22">
        <v>4</v>
      </c>
      <c r="H55" s="22"/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76"/>
      <c r="P55" s="25">
        <f t="shared" si="1"/>
        <v>43</v>
      </c>
    </row>
    <row r="56" spans="1:16" s="12" customFormat="1" x14ac:dyDescent="0.25">
      <c r="A56" s="157" t="s">
        <v>221</v>
      </c>
      <c r="B56" s="158" t="s">
        <v>222</v>
      </c>
      <c r="C56" s="22">
        <v>5</v>
      </c>
      <c r="D56" s="22"/>
      <c r="E56" s="75">
        <v>5</v>
      </c>
      <c r="F56" s="22">
        <v>4</v>
      </c>
      <c r="G56" s="22">
        <v>5</v>
      </c>
      <c r="H56" s="22"/>
      <c r="I56" s="22"/>
      <c r="J56" s="22">
        <v>7</v>
      </c>
      <c r="K56" s="22">
        <v>8</v>
      </c>
      <c r="L56" s="22">
        <v>8</v>
      </c>
      <c r="M56" s="22"/>
      <c r="N56" s="22">
        <v>13</v>
      </c>
      <c r="O56" s="76"/>
      <c r="P56" s="25">
        <f t="shared" si="1"/>
        <v>55</v>
      </c>
    </row>
    <row r="57" spans="1:16" s="12" customFormat="1" x14ac:dyDescent="0.25">
      <c r="A57" s="157" t="s">
        <v>225</v>
      </c>
      <c r="B57" s="158" t="s">
        <v>226</v>
      </c>
      <c r="C57" s="22">
        <v>2</v>
      </c>
      <c r="D57" s="22"/>
      <c r="E57" s="75"/>
      <c r="F57" s="22"/>
      <c r="G57" s="22"/>
      <c r="H57" s="22"/>
      <c r="I57" s="22"/>
      <c r="J57" s="22"/>
      <c r="K57" s="22"/>
      <c r="L57" s="22">
        <v>9</v>
      </c>
      <c r="M57" s="22">
        <v>10</v>
      </c>
      <c r="N57" s="22">
        <v>13</v>
      </c>
      <c r="O57" s="76"/>
      <c r="P57" s="25">
        <f t="shared" si="1"/>
        <v>34</v>
      </c>
    </row>
    <row r="58" spans="1:16" s="12" customFormat="1" x14ac:dyDescent="0.25">
      <c r="A58" s="157" t="s">
        <v>227</v>
      </c>
      <c r="B58" s="158" t="s">
        <v>228</v>
      </c>
      <c r="C58" s="22">
        <v>5</v>
      </c>
      <c r="D58" s="22">
        <v>5</v>
      </c>
      <c r="E58" s="75">
        <v>2</v>
      </c>
      <c r="F58" s="22"/>
      <c r="G58" s="22"/>
      <c r="H58" s="22">
        <v>2</v>
      </c>
      <c r="I58" s="22">
        <v>3</v>
      </c>
      <c r="J58" s="22"/>
      <c r="K58" s="22"/>
      <c r="L58" s="22"/>
      <c r="M58" s="22"/>
      <c r="N58" s="22"/>
      <c r="O58" s="76"/>
      <c r="P58" s="25">
        <f t="shared" si="1"/>
        <v>17</v>
      </c>
    </row>
    <row r="59" spans="1:16" s="12" customFormat="1" x14ac:dyDescent="0.25">
      <c r="A59" s="157" t="s">
        <v>231</v>
      </c>
      <c r="B59" s="158" t="s">
        <v>232</v>
      </c>
      <c r="C59" s="75">
        <v>5</v>
      </c>
      <c r="D59" s="22">
        <v>5</v>
      </c>
      <c r="E59" s="22">
        <v>4</v>
      </c>
      <c r="F59" s="22"/>
      <c r="G59" s="22">
        <v>4</v>
      </c>
      <c r="H59" s="22">
        <v>3</v>
      </c>
      <c r="I59" s="22"/>
      <c r="J59" s="22">
        <v>8</v>
      </c>
      <c r="K59" s="22"/>
      <c r="L59" s="22">
        <v>8</v>
      </c>
      <c r="M59" s="22">
        <v>9</v>
      </c>
      <c r="N59" s="22">
        <v>12</v>
      </c>
      <c r="O59" s="76"/>
      <c r="P59" s="25">
        <f t="shared" si="1"/>
        <v>58</v>
      </c>
    </row>
    <row r="60" spans="1:16" s="12" customFormat="1" x14ac:dyDescent="0.25">
      <c r="A60" s="157" t="s">
        <v>233</v>
      </c>
      <c r="B60" s="158" t="s">
        <v>234</v>
      </c>
      <c r="C60" s="22">
        <v>5</v>
      </c>
      <c r="D60" s="22">
        <v>3</v>
      </c>
      <c r="E60" s="22">
        <v>2</v>
      </c>
      <c r="F60" s="22">
        <v>1</v>
      </c>
      <c r="G60" s="22">
        <v>5</v>
      </c>
      <c r="H60" s="22">
        <v>3</v>
      </c>
      <c r="I60" s="22"/>
      <c r="J60" s="22"/>
      <c r="K60" s="22">
        <v>9</v>
      </c>
      <c r="L60" s="22">
        <v>8</v>
      </c>
      <c r="M60" s="22">
        <v>8</v>
      </c>
      <c r="N60" s="22">
        <v>12</v>
      </c>
      <c r="O60" s="76"/>
      <c r="P60" s="25">
        <f t="shared" si="1"/>
        <v>56</v>
      </c>
    </row>
    <row r="61" spans="1:16" s="12" customFormat="1" x14ac:dyDescent="0.25">
      <c r="A61" s="157" t="s">
        <v>235</v>
      </c>
      <c r="B61" s="158" t="s">
        <v>236</v>
      </c>
      <c r="C61" s="75">
        <v>3</v>
      </c>
      <c r="D61" s="22"/>
      <c r="E61" s="22"/>
      <c r="F61" s="22"/>
      <c r="G61" s="22">
        <v>1</v>
      </c>
      <c r="H61" s="22"/>
      <c r="I61" s="22"/>
      <c r="J61" s="22"/>
      <c r="K61" s="22">
        <v>6</v>
      </c>
      <c r="L61" s="22">
        <v>5</v>
      </c>
      <c r="M61" s="22">
        <v>7</v>
      </c>
      <c r="N61" s="22">
        <v>14</v>
      </c>
      <c r="O61" s="76"/>
      <c r="P61" s="25">
        <f t="shared" si="1"/>
        <v>36</v>
      </c>
    </row>
    <row r="62" spans="1:16" s="12" customFormat="1" x14ac:dyDescent="0.25">
      <c r="A62" s="157" t="s">
        <v>237</v>
      </c>
      <c r="B62" s="158" t="s">
        <v>238</v>
      </c>
      <c r="C62" s="22">
        <v>5</v>
      </c>
      <c r="D62" s="22">
        <v>5</v>
      </c>
      <c r="E62" s="22"/>
      <c r="F62" s="22">
        <v>4</v>
      </c>
      <c r="G62" s="22">
        <v>4</v>
      </c>
      <c r="H62" s="22">
        <v>2</v>
      </c>
      <c r="I62" s="22"/>
      <c r="J62" s="22">
        <v>8</v>
      </c>
      <c r="K62" s="22">
        <v>8</v>
      </c>
      <c r="L62" s="22">
        <v>7</v>
      </c>
      <c r="M62" s="22"/>
      <c r="N62" s="22">
        <v>12</v>
      </c>
      <c r="O62" s="76"/>
      <c r="P62" s="25">
        <f t="shared" si="1"/>
        <v>55</v>
      </c>
    </row>
    <row r="63" spans="1:16" s="12" customFormat="1" x14ac:dyDescent="0.25">
      <c r="A63" s="157" t="s">
        <v>239</v>
      </c>
      <c r="B63" s="158" t="s">
        <v>240</v>
      </c>
      <c r="C63" s="75">
        <v>5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/>
      <c r="L63" s="22">
        <v>5</v>
      </c>
      <c r="M63" s="22">
        <v>5</v>
      </c>
      <c r="N63" s="22">
        <v>12</v>
      </c>
      <c r="O63" s="76"/>
      <c r="P63" s="25">
        <f t="shared" si="1"/>
        <v>50</v>
      </c>
    </row>
    <row r="64" spans="1:16" s="12" customFormat="1" x14ac:dyDescent="0.25">
      <c r="A64" s="157" t="s">
        <v>243</v>
      </c>
      <c r="B64" s="158" t="s">
        <v>244</v>
      </c>
      <c r="C64" s="22">
        <v>5</v>
      </c>
      <c r="D64" s="22">
        <v>3</v>
      </c>
      <c r="E64" s="22">
        <v>2</v>
      </c>
      <c r="F64" s="22">
        <v>1</v>
      </c>
      <c r="G64" s="22">
        <v>5</v>
      </c>
      <c r="H64" s="22">
        <v>3</v>
      </c>
      <c r="I64" s="22"/>
      <c r="J64" s="22">
        <v>5</v>
      </c>
      <c r="K64" s="22">
        <v>6</v>
      </c>
      <c r="L64" s="22">
        <v>8</v>
      </c>
      <c r="M64" s="22"/>
      <c r="N64" s="22">
        <v>10</v>
      </c>
      <c r="O64" s="76"/>
      <c r="P64" s="25">
        <f t="shared" si="1"/>
        <v>48</v>
      </c>
    </row>
    <row r="65" spans="1:16" s="12" customFormat="1" x14ac:dyDescent="0.25">
      <c r="A65" s="157" t="s">
        <v>253</v>
      </c>
      <c r="B65" s="158" t="s">
        <v>254</v>
      </c>
      <c r="C65" s="75">
        <v>3</v>
      </c>
      <c r="D65" s="22"/>
      <c r="E65" s="22"/>
      <c r="F65" s="22"/>
      <c r="G65" s="22">
        <v>1</v>
      </c>
      <c r="H65" s="22"/>
      <c r="I65" s="22"/>
      <c r="J65" s="22"/>
      <c r="K65" s="22">
        <v>6</v>
      </c>
      <c r="L65" s="22">
        <v>5</v>
      </c>
      <c r="M65" s="22">
        <v>7</v>
      </c>
      <c r="N65" s="22">
        <v>14</v>
      </c>
      <c r="O65" s="76"/>
      <c r="P65" s="25">
        <f t="shared" si="1"/>
        <v>36</v>
      </c>
    </row>
    <row r="66" spans="1:16" s="12" customFormat="1" x14ac:dyDescent="0.25">
      <c r="A66" s="157" t="s">
        <v>259</v>
      </c>
      <c r="B66" s="158" t="s">
        <v>260</v>
      </c>
      <c r="C66" s="22">
        <v>5</v>
      </c>
      <c r="D66" s="22">
        <v>5</v>
      </c>
      <c r="E66" s="22"/>
      <c r="F66" s="22">
        <v>4</v>
      </c>
      <c r="G66" s="22">
        <v>4</v>
      </c>
      <c r="H66" s="22">
        <v>2</v>
      </c>
      <c r="I66" s="22"/>
      <c r="J66" s="22">
        <v>8</v>
      </c>
      <c r="K66" s="22">
        <v>8</v>
      </c>
      <c r="L66" s="22">
        <v>7</v>
      </c>
      <c r="M66" s="22"/>
      <c r="N66" s="22">
        <v>12</v>
      </c>
      <c r="O66" s="76"/>
      <c r="P66" s="25">
        <f t="shared" si="1"/>
        <v>55</v>
      </c>
    </row>
    <row r="67" spans="1:16" s="12" customFormat="1" x14ac:dyDescent="0.25">
      <c r="A67" s="157" t="s">
        <v>261</v>
      </c>
      <c r="B67" s="158" t="s">
        <v>262</v>
      </c>
      <c r="C67" s="75">
        <v>5</v>
      </c>
      <c r="D67" s="22">
        <v>5</v>
      </c>
      <c r="E67" s="22">
        <v>4</v>
      </c>
      <c r="F67" s="22"/>
      <c r="G67" s="22">
        <v>4</v>
      </c>
      <c r="H67" s="22">
        <v>3</v>
      </c>
      <c r="I67" s="22"/>
      <c r="J67" s="22">
        <v>7</v>
      </c>
      <c r="K67" s="22"/>
      <c r="L67" s="22">
        <v>5</v>
      </c>
      <c r="M67" s="22">
        <v>5</v>
      </c>
      <c r="N67" s="22">
        <v>12</v>
      </c>
      <c r="O67" s="76"/>
      <c r="P67" s="25">
        <f t="shared" si="1"/>
        <v>50</v>
      </c>
    </row>
    <row r="68" spans="1:16" s="12" customFormat="1" x14ac:dyDescent="0.25">
      <c r="A68" s="278" t="s">
        <v>265</v>
      </c>
      <c r="B68" s="279" t="s">
        <v>266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80"/>
      <c r="P68" s="25">
        <f t="shared" si="1"/>
        <v>0</v>
      </c>
    </row>
    <row r="69" spans="1:16" s="12" customFormat="1" x14ac:dyDescent="0.25">
      <c r="A69" s="157" t="s">
        <v>269</v>
      </c>
      <c r="B69" s="158" t="s">
        <v>270</v>
      </c>
      <c r="C69" s="75">
        <v>3</v>
      </c>
      <c r="D69" s="22"/>
      <c r="E69" s="22"/>
      <c r="F69" s="22"/>
      <c r="G69" s="22">
        <v>1</v>
      </c>
      <c r="H69" s="22"/>
      <c r="I69" s="22"/>
      <c r="J69" s="22"/>
      <c r="K69" s="22">
        <v>6</v>
      </c>
      <c r="L69" s="22">
        <v>5</v>
      </c>
      <c r="M69" s="22">
        <v>7</v>
      </c>
      <c r="N69" s="22">
        <v>14</v>
      </c>
      <c r="O69" s="76"/>
      <c r="P69" s="25">
        <f t="shared" si="1"/>
        <v>36</v>
      </c>
    </row>
    <row r="70" spans="1:16" s="12" customFormat="1" x14ac:dyDescent="0.25">
      <c r="A70" s="157" t="s">
        <v>273</v>
      </c>
      <c r="B70" s="158" t="s">
        <v>274</v>
      </c>
      <c r="C70" s="22">
        <v>5</v>
      </c>
      <c r="D70" s="22">
        <v>5</v>
      </c>
      <c r="E70" s="22"/>
      <c r="F70" s="22">
        <v>4</v>
      </c>
      <c r="G70" s="22">
        <v>4</v>
      </c>
      <c r="H70" s="22">
        <v>2</v>
      </c>
      <c r="I70" s="22"/>
      <c r="J70" s="22">
        <v>8</v>
      </c>
      <c r="K70" s="22">
        <v>8</v>
      </c>
      <c r="L70" s="22">
        <v>7</v>
      </c>
      <c r="M70" s="22"/>
      <c r="N70" s="22">
        <v>12</v>
      </c>
      <c r="O70" s="76"/>
      <c r="P70" s="25">
        <f t="shared" si="1"/>
        <v>55</v>
      </c>
    </row>
    <row r="71" spans="1:16" s="12" customFormat="1" x14ac:dyDescent="0.25">
      <c r="A71" s="157" t="s">
        <v>281</v>
      </c>
      <c r="B71" s="158" t="s">
        <v>282</v>
      </c>
      <c r="C71" s="75">
        <v>5</v>
      </c>
      <c r="D71" s="22"/>
      <c r="E71" s="22">
        <v>3</v>
      </c>
      <c r="F71" s="22">
        <v>4</v>
      </c>
      <c r="G71" s="22">
        <v>4</v>
      </c>
      <c r="H71" s="22"/>
      <c r="I71" s="22"/>
      <c r="J71" s="22">
        <v>5</v>
      </c>
      <c r="K71" s="22"/>
      <c r="L71" s="22">
        <v>7</v>
      </c>
      <c r="M71" s="22"/>
      <c r="N71" s="22">
        <v>9</v>
      </c>
      <c r="O71" s="76"/>
      <c r="P71" s="25">
        <f t="shared" si="1"/>
        <v>37</v>
      </c>
    </row>
    <row r="72" spans="1:16" s="12" customFormat="1" x14ac:dyDescent="0.25">
      <c r="A72" s="157" t="s">
        <v>285</v>
      </c>
      <c r="B72" s="158" t="s">
        <v>286</v>
      </c>
      <c r="C72" s="22">
        <v>2</v>
      </c>
      <c r="D72" s="22"/>
      <c r="E72" s="75">
        <v>3</v>
      </c>
      <c r="F72" s="22">
        <v>4</v>
      </c>
      <c r="G72" s="22"/>
      <c r="H72" s="22">
        <v>2</v>
      </c>
      <c r="I72" s="22">
        <v>2</v>
      </c>
      <c r="J72" s="22">
        <v>6</v>
      </c>
      <c r="K72" s="22"/>
      <c r="L72" s="22"/>
      <c r="M72" s="22">
        <v>8</v>
      </c>
      <c r="N72" s="22">
        <v>13</v>
      </c>
      <c r="O72" s="76"/>
      <c r="P72" s="25">
        <f t="shared" si="1"/>
        <v>40</v>
      </c>
    </row>
    <row r="73" spans="1:16" s="12" customFormat="1" x14ac:dyDescent="0.25">
      <c r="A73" s="157" t="s">
        <v>287</v>
      </c>
      <c r="B73" s="158" t="s">
        <v>288</v>
      </c>
      <c r="C73" s="75">
        <v>5</v>
      </c>
      <c r="D73" s="22">
        <v>5</v>
      </c>
      <c r="E73" s="22">
        <v>4</v>
      </c>
      <c r="F73" s="22"/>
      <c r="G73" s="22">
        <v>4</v>
      </c>
      <c r="H73" s="22">
        <v>3</v>
      </c>
      <c r="I73" s="22"/>
      <c r="J73" s="22">
        <v>7</v>
      </c>
      <c r="K73" s="22">
        <v>5</v>
      </c>
      <c r="L73" s="22">
        <v>7</v>
      </c>
      <c r="M73" s="22"/>
      <c r="N73" s="22">
        <v>12</v>
      </c>
      <c r="O73" s="76"/>
      <c r="P73" s="25">
        <f t="shared" si="1"/>
        <v>52</v>
      </c>
    </row>
    <row r="74" spans="1:16" s="12" customFormat="1" x14ac:dyDescent="0.25">
      <c r="A74" s="157" t="s">
        <v>289</v>
      </c>
      <c r="B74" s="158" t="s">
        <v>290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/>
      <c r="K74" s="22">
        <v>6</v>
      </c>
      <c r="L74" s="22"/>
      <c r="M74" s="22">
        <v>7</v>
      </c>
      <c r="N74" s="22">
        <v>11</v>
      </c>
      <c r="O74" s="76"/>
      <c r="P74" s="25">
        <f t="shared" si="1"/>
        <v>43</v>
      </c>
    </row>
    <row r="75" spans="1:16" s="12" customFormat="1" x14ac:dyDescent="0.25">
      <c r="A75" s="157" t="s">
        <v>291</v>
      </c>
      <c r="B75" s="158" t="s">
        <v>292</v>
      </c>
      <c r="C75" s="75">
        <v>3</v>
      </c>
      <c r="D75" s="22"/>
      <c r="E75" s="22"/>
      <c r="F75" s="22"/>
      <c r="G75" s="22">
        <v>1</v>
      </c>
      <c r="H75" s="22"/>
      <c r="I75" s="22"/>
      <c r="J75" s="22">
        <v>7</v>
      </c>
      <c r="K75" s="22">
        <v>8</v>
      </c>
      <c r="L75" s="22">
        <v>8</v>
      </c>
      <c r="M75" s="22"/>
      <c r="N75" s="22">
        <v>13</v>
      </c>
      <c r="O75" s="76"/>
      <c r="P75" s="25">
        <f t="shared" si="1"/>
        <v>40</v>
      </c>
    </row>
    <row r="76" spans="1:16" s="12" customFormat="1" x14ac:dyDescent="0.25">
      <c r="A76" s="157" t="s">
        <v>293</v>
      </c>
      <c r="B76" s="158" t="s">
        <v>294</v>
      </c>
      <c r="C76" s="22">
        <v>5</v>
      </c>
      <c r="D76" s="22">
        <v>5</v>
      </c>
      <c r="E76" s="22"/>
      <c r="F76" s="22">
        <v>4</v>
      </c>
      <c r="G76" s="22">
        <v>4</v>
      </c>
      <c r="H76" s="22">
        <v>2</v>
      </c>
      <c r="I76" s="22"/>
      <c r="J76" s="22"/>
      <c r="K76" s="22"/>
      <c r="L76" s="22">
        <v>9</v>
      </c>
      <c r="M76" s="22">
        <v>10</v>
      </c>
      <c r="N76" s="22">
        <v>13</v>
      </c>
      <c r="O76" s="76"/>
      <c r="P76" s="25">
        <f t="shared" si="1"/>
        <v>52</v>
      </c>
    </row>
    <row r="77" spans="1:16" s="12" customFormat="1" x14ac:dyDescent="0.25">
      <c r="A77" s="157" t="s">
        <v>295</v>
      </c>
      <c r="B77" s="158" t="s">
        <v>296</v>
      </c>
      <c r="C77" s="75">
        <v>5</v>
      </c>
      <c r="D77" s="22"/>
      <c r="E77" s="22">
        <v>3</v>
      </c>
      <c r="F77" s="22">
        <v>4</v>
      </c>
      <c r="G77" s="22">
        <v>4</v>
      </c>
      <c r="H77" s="22">
        <v>5</v>
      </c>
      <c r="I77" s="22"/>
      <c r="J77" s="22"/>
      <c r="K77" s="22"/>
      <c r="L77" s="22"/>
      <c r="M77" s="22"/>
      <c r="N77" s="22"/>
      <c r="O77" s="76"/>
      <c r="P77" s="25">
        <f t="shared" si="1"/>
        <v>21</v>
      </c>
    </row>
    <row r="78" spans="1:16" s="12" customFormat="1" x14ac:dyDescent="0.25">
      <c r="A78" s="157" t="s">
        <v>297</v>
      </c>
      <c r="B78" s="158" t="s">
        <v>298</v>
      </c>
      <c r="C78" s="22">
        <v>3</v>
      </c>
      <c r="D78" s="22">
        <v>5</v>
      </c>
      <c r="E78" s="75">
        <v>4</v>
      </c>
      <c r="F78" s="22"/>
      <c r="G78" s="22"/>
      <c r="H78" s="22"/>
      <c r="I78" s="22">
        <v>4</v>
      </c>
      <c r="J78" s="22">
        <v>8</v>
      </c>
      <c r="K78" s="22"/>
      <c r="L78" s="22">
        <v>8</v>
      </c>
      <c r="M78" s="22">
        <v>9</v>
      </c>
      <c r="N78" s="22">
        <v>12</v>
      </c>
      <c r="O78" s="76"/>
      <c r="P78" s="25">
        <f t="shared" si="1"/>
        <v>53</v>
      </c>
    </row>
    <row r="79" spans="1:16" s="12" customFormat="1" x14ac:dyDescent="0.25">
      <c r="A79" s="157" t="s">
        <v>299</v>
      </c>
      <c r="B79" s="158" t="s">
        <v>300</v>
      </c>
      <c r="C79" s="22">
        <v>4</v>
      </c>
      <c r="D79" s="22"/>
      <c r="E79" s="75">
        <v>5</v>
      </c>
      <c r="F79" s="22">
        <v>5</v>
      </c>
      <c r="G79" s="22">
        <v>3</v>
      </c>
      <c r="H79" s="22"/>
      <c r="I79" s="22">
        <v>4</v>
      </c>
      <c r="J79" s="22"/>
      <c r="K79" s="22">
        <v>9</v>
      </c>
      <c r="L79" s="22">
        <v>8</v>
      </c>
      <c r="M79" s="22">
        <v>8</v>
      </c>
      <c r="N79" s="22">
        <v>12</v>
      </c>
      <c r="O79" s="76"/>
      <c r="P79" s="25">
        <f t="shared" si="1"/>
        <v>58</v>
      </c>
    </row>
    <row r="80" spans="1:16" s="12" customFormat="1" x14ac:dyDescent="0.25">
      <c r="A80" s="157" t="s">
        <v>301</v>
      </c>
      <c r="B80" s="158" t="s">
        <v>302</v>
      </c>
      <c r="C80" s="75">
        <v>5</v>
      </c>
      <c r="D80" s="22">
        <v>5</v>
      </c>
      <c r="E80" s="22">
        <v>4</v>
      </c>
      <c r="F80" s="22"/>
      <c r="G80" s="22">
        <v>4</v>
      </c>
      <c r="H80" s="22">
        <v>3</v>
      </c>
      <c r="I80" s="22"/>
      <c r="J80" s="22">
        <v>7</v>
      </c>
      <c r="K80" s="22"/>
      <c r="L80" s="22">
        <v>5</v>
      </c>
      <c r="M80" s="22">
        <v>5</v>
      </c>
      <c r="N80" s="22">
        <v>12</v>
      </c>
      <c r="O80" s="76"/>
      <c r="P80" s="25">
        <f t="shared" ref="P80:P118" si="2">SUM(C80:N80)</f>
        <v>50</v>
      </c>
    </row>
    <row r="81" spans="1:16" s="12" customFormat="1" x14ac:dyDescent="0.25">
      <c r="A81" s="157" t="s">
        <v>305</v>
      </c>
      <c r="B81" s="158" t="s">
        <v>306</v>
      </c>
      <c r="C81" s="22">
        <v>5</v>
      </c>
      <c r="D81" s="22">
        <v>3</v>
      </c>
      <c r="E81" s="22">
        <v>2</v>
      </c>
      <c r="F81" s="22">
        <v>1</v>
      </c>
      <c r="G81" s="22">
        <v>5</v>
      </c>
      <c r="H81" s="22">
        <v>3</v>
      </c>
      <c r="I81" s="22"/>
      <c r="J81" s="22">
        <v>5</v>
      </c>
      <c r="K81" s="22">
        <v>6</v>
      </c>
      <c r="L81" s="22">
        <v>8</v>
      </c>
      <c r="M81" s="22"/>
      <c r="N81" s="22">
        <v>10</v>
      </c>
      <c r="O81" s="76"/>
      <c r="P81" s="25">
        <f t="shared" si="2"/>
        <v>48</v>
      </c>
    </row>
    <row r="82" spans="1:16" s="12" customFormat="1" x14ac:dyDescent="0.25">
      <c r="A82" s="157" t="s">
        <v>309</v>
      </c>
      <c r="B82" s="158" t="s">
        <v>310</v>
      </c>
      <c r="C82" s="75">
        <v>3</v>
      </c>
      <c r="D82" s="22"/>
      <c r="E82" s="22"/>
      <c r="F82" s="22"/>
      <c r="G82" s="22">
        <v>1</v>
      </c>
      <c r="H82" s="22"/>
      <c r="I82" s="22"/>
      <c r="J82" s="22"/>
      <c r="K82" s="22">
        <v>6</v>
      </c>
      <c r="L82" s="22">
        <v>5</v>
      </c>
      <c r="M82" s="22">
        <v>7</v>
      </c>
      <c r="N82" s="22">
        <v>14</v>
      </c>
      <c r="O82" s="76"/>
      <c r="P82" s="25">
        <f t="shared" si="2"/>
        <v>36</v>
      </c>
    </row>
    <row r="83" spans="1:16" s="12" customFormat="1" x14ac:dyDescent="0.25">
      <c r="A83" s="157" t="s">
        <v>311</v>
      </c>
      <c r="B83" s="158" t="s">
        <v>312</v>
      </c>
      <c r="C83" s="22">
        <v>5</v>
      </c>
      <c r="D83" s="22">
        <v>5</v>
      </c>
      <c r="E83" s="22"/>
      <c r="F83" s="22">
        <v>4</v>
      </c>
      <c r="G83" s="22">
        <v>4</v>
      </c>
      <c r="H83" s="22">
        <v>2</v>
      </c>
      <c r="I83" s="22"/>
      <c r="J83" s="22">
        <v>8</v>
      </c>
      <c r="K83" s="22">
        <v>8</v>
      </c>
      <c r="L83" s="22">
        <v>7</v>
      </c>
      <c r="M83" s="22"/>
      <c r="N83" s="22">
        <v>12</v>
      </c>
      <c r="O83" s="76"/>
      <c r="P83" s="25">
        <f t="shared" si="2"/>
        <v>55</v>
      </c>
    </row>
    <row r="84" spans="1:16" s="12" customFormat="1" x14ac:dyDescent="0.25">
      <c r="A84" s="157" t="s">
        <v>315</v>
      </c>
      <c r="B84" s="158" t="s">
        <v>316</v>
      </c>
      <c r="C84" s="75">
        <v>5</v>
      </c>
      <c r="D84" s="22"/>
      <c r="E84" s="22">
        <v>3</v>
      </c>
      <c r="F84" s="22">
        <v>4</v>
      </c>
      <c r="G84" s="22">
        <v>4</v>
      </c>
      <c r="H84" s="22"/>
      <c r="I84" s="22"/>
      <c r="J84" s="22"/>
      <c r="K84" s="22">
        <v>6</v>
      </c>
      <c r="L84" s="22">
        <v>7</v>
      </c>
      <c r="M84" s="22"/>
      <c r="N84" s="22">
        <v>13</v>
      </c>
      <c r="O84" s="76"/>
      <c r="P84" s="25">
        <f t="shared" si="2"/>
        <v>42</v>
      </c>
    </row>
    <row r="85" spans="1:16" s="12" customFormat="1" x14ac:dyDescent="0.25">
      <c r="A85" s="157" t="s">
        <v>317</v>
      </c>
      <c r="B85" s="158" t="s">
        <v>318</v>
      </c>
      <c r="C85" s="75">
        <v>5</v>
      </c>
      <c r="D85" s="22">
        <v>5</v>
      </c>
      <c r="E85" s="22">
        <v>4</v>
      </c>
      <c r="F85" s="22"/>
      <c r="G85" s="22">
        <v>4</v>
      </c>
      <c r="H85" s="22">
        <v>3</v>
      </c>
      <c r="I85" s="22"/>
      <c r="J85" s="22">
        <v>7</v>
      </c>
      <c r="K85" s="22"/>
      <c r="L85" s="22">
        <v>5</v>
      </c>
      <c r="M85" s="22">
        <v>5</v>
      </c>
      <c r="N85" s="22">
        <v>12</v>
      </c>
      <c r="O85" s="76"/>
      <c r="P85" s="25">
        <f t="shared" si="2"/>
        <v>50</v>
      </c>
    </row>
    <row r="86" spans="1:16" s="12" customFormat="1" x14ac:dyDescent="0.25">
      <c r="A86" s="157" t="s">
        <v>323</v>
      </c>
      <c r="B86" s="158" t="s">
        <v>324</v>
      </c>
      <c r="C86" s="22">
        <v>5</v>
      </c>
      <c r="D86" s="22">
        <v>3</v>
      </c>
      <c r="E86" s="22">
        <v>2</v>
      </c>
      <c r="F86" s="22">
        <v>1</v>
      </c>
      <c r="G86" s="22">
        <v>5</v>
      </c>
      <c r="H86" s="22">
        <v>5</v>
      </c>
      <c r="I86" s="22"/>
      <c r="J86" s="22">
        <v>5</v>
      </c>
      <c r="K86" s="22">
        <v>6</v>
      </c>
      <c r="L86" s="22">
        <v>8</v>
      </c>
      <c r="M86" s="22"/>
      <c r="N86" s="22">
        <v>10</v>
      </c>
      <c r="O86" s="76"/>
      <c r="P86" s="25">
        <f t="shared" si="2"/>
        <v>50</v>
      </c>
    </row>
    <row r="87" spans="1:16" s="12" customFormat="1" x14ac:dyDescent="0.25">
      <c r="A87" s="157" t="s">
        <v>329</v>
      </c>
      <c r="B87" s="158" t="s">
        <v>330</v>
      </c>
      <c r="C87" s="75">
        <v>3</v>
      </c>
      <c r="D87" s="22"/>
      <c r="E87" s="22"/>
      <c r="F87" s="22"/>
      <c r="G87" s="22">
        <v>1</v>
      </c>
      <c r="H87" s="22"/>
      <c r="I87" s="22"/>
      <c r="J87" s="22"/>
      <c r="K87" s="22">
        <v>6</v>
      </c>
      <c r="L87" s="22">
        <v>5</v>
      </c>
      <c r="M87" s="22">
        <v>7</v>
      </c>
      <c r="N87" s="22">
        <v>14</v>
      </c>
      <c r="O87" s="76"/>
      <c r="P87" s="25">
        <f t="shared" si="2"/>
        <v>36</v>
      </c>
    </row>
    <row r="88" spans="1:16" s="12" customFormat="1" x14ac:dyDescent="0.25">
      <c r="A88" s="157" t="s">
        <v>331</v>
      </c>
      <c r="B88" s="158" t="s">
        <v>332</v>
      </c>
      <c r="C88" s="22">
        <v>5</v>
      </c>
      <c r="D88" s="22">
        <v>5</v>
      </c>
      <c r="E88" s="22"/>
      <c r="F88" s="22">
        <v>4</v>
      </c>
      <c r="G88" s="22">
        <v>4</v>
      </c>
      <c r="H88" s="22">
        <v>5</v>
      </c>
      <c r="I88" s="22"/>
      <c r="J88" s="22">
        <v>8</v>
      </c>
      <c r="K88" s="22">
        <v>8</v>
      </c>
      <c r="L88" s="22">
        <v>7</v>
      </c>
      <c r="M88" s="22"/>
      <c r="N88" s="22">
        <v>12</v>
      </c>
      <c r="O88" s="76"/>
      <c r="P88" s="25">
        <f t="shared" si="2"/>
        <v>58</v>
      </c>
    </row>
    <row r="89" spans="1:16" s="12" customFormat="1" x14ac:dyDescent="0.25">
      <c r="A89" s="157" t="s">
        <v>333</v>
      </c>
      <c r="B89" s="158" t="s">
        <v>334</v>
      </c>
      <c r="C89" s="75">
        <v>5</v>
      </c>
      <c r="D89" s="22"/>
      <c r="E89" s="22">
        <v>3</v>
      </c>
      <c r="F89" s="22">
        <v>4</v>
      </c>
      <c r="G89" s="22">
        <v>4</v>
      </c>
      <c r="H89" s="22"/>
      <c r="I89" s="22"/>
      <c r="J89" s="22"/>
      <c r="K89" s="22">
        <v>6</v>
      </c>
      <c r="L89" s="22">
        <v>7</v>
      </c>
      <c r="M89" s="22"/>
      <c r="N89" s="22">
        <v>13</v>
      </c>
      <c r="O89" s="76"/>
      <c r="P89" s="25">
        <f t="shared" si="2"/>
        <v>42</v>
      </c>
    </row>
    <row r="90" spans="1:16" s="12" customFormat="1" x14ac:dyDescent="0.25">
      <c r="A90" s="157" t="s">
        <v>337</v>
      </c>
      <c r="B90" s="158" t="s">
        <v>338</v>
      </c>
      <c r="C90" s="75">
        <v>5</v>
      </c>
      <c r="D90" s="22">
        <v>5</v>
      </c>
      <c r="E90" s="22">
        <v>4</v>
      </c>
      <c r="F90" s="22"/>
      <c r="G90" s="22">
        <v>4</v>
      </c>
      <c r="H90" s="22">
        <v>3</v>
      </c>
      <c r="I90" s="22"/>
      <c r="J90" s="22">
        <v>7</v>
      </c>
      <c r="K90" s="22"/>
      <c r="L90" s="22">
        <v>5</v>
      </c>
      <c r="M90" s="22">
        <v>5</v>
      </c>
      <c r="N90" s="22">
        <v>12</v>
      </c>
      <c r="O90" s="76"/>
      <c r="P90" s="25">
        <f t="shared" si="2"/>
        <v>50</v>
      </c>
    </row>
    <row r="91" spans="1:16" s="12" customFormat="1" x14ac:dyDescent="0.25">
      <c r="A91" s="157" t="s">
        <v>339</v>
      </c>
      <c r="B91" s="158" t="s">
        <v>340</v>
      </c>
      <c r="C91" s="22">
        <v>5</v>
      </c>
      <c r="D91" s="22">
        <v>3</v>
      </c>
      <c r="E91" s="22">
        <v>2</v>
      </c>
      <c r="F91" s="22">
        <v>1</v>
      </c>
      <c r="G91" s="22">
        <v>5</v>
      </c>
      <c r="H91" s="22">
        <v>3</v>
      </c>
      <c r="I91" s="22"/>
      <c r="J91" s="22">
        <v>5</v>
      </c>
      <c r="K91" s="22">
        <v>6</v>
      </c>
      <c r="L91" s="22">
        <v>8</v>
      </c>
      <c r="M91" s="22"/>
      <c r="N91" s="22">
        <v>10</v>
      </c>
      <c r="O91" s="76"/>
      <c r="P91" s="25">
        <f t="shared" si="2"/>
        <v>48</v>
      </c>
    </row>
    <row r="92" spans="1:16" s="12" customFormat="1" x14ac:dyDescent="0.25">
      <c r="A92" s="157" t="s">
        <v>341</v>
      </c>
      <c r="B92" s="158" t="s">
        <v>342</v>
      </c>
      <c r="C92" s="75">
        <v>3</v>
      </c>
      <c r="D92" s="22"/>
      <c r="E92" s="22"/>
      <c r="F92" s="22"/>
      <c r="G92" s="22">
        <v>1</v>
      </c>
      <c r="H92" s="22"/>
      <c r="I92" s="22"/>
      <c r="J92" s="22"/>
      <c r="K92" s="22">
        <v>6</v>
      </c>
      <c r="L92" s="22">
        <v>5</v>
      </c>
      <c r="M92" s="22">
        <v>7</v>
      </c>
      <c r="N92" s="22">
        <v>14</v>
      </c>
      <c r="O92" s="76"/>
      <c r="P92" s="25">
        <f t="shared" si="2"/>
        <v>36</v>
      </c>
    </row>
    <row r="93" spans="1:16" s="12" customFormat="1" x14ac:dyDescent="0.25">
      <c r="A93" s="157" t="s">
        <v>343</v>
      </c>
      <c r="B93" s="158" t="s">
        <v>344</v>
      </c>
      <c r="C93" s="22">
        <v>5</v>
      </c>
      <c r="D93" s="22">
        <v>5</v>
      </c>
      <c r="E93" s="22"/>
      <c r="F93" s="22">
        <v>4</v>
      </c>
      <c r="G93" s="22">
        <v>4</v>
      </c>
      <c r="H93" s="22">
        <v>2</v>
      </c>
      <c r="I93" s="22"/>
      <c r="J93" s="22">
        <v>8</v>
      </c>
      <c r="K93" s="22">
        <v>8</v>
      </c>
      <c r="L93" s="22">
        <v>7</v>
      </c>
      <c r="M93" s="22"/>
      <c r="N93" s="22">
        <v>12</v>
      </c>
      <c r="O93" s="76"/>
      <c r="P93" s="25">
        <f t="shared" si="2"/>
        <v>55</v>
      </c>
    </row>
    <row r="94" spans="1:16" s="12" customFormat="1" x14ac:dyDescent="0.25">
      <c r="A94" s="157" t="s">
        <v>345</v>
      </c>
      <c r="B94" s="158" t="s">
        <v>346</v>
      </c>
      <c r="C94" s="75">
        <v>5</v>
      </c>
      <c r="D94" s="22"/>
      <c r="E94" s="22">
        <v>3</v>
      </c>
      <c r="F94" s="22">
        <v>4</v>
      </c>
      <c r="G94" s="22">
        <v>4</v>
      </c>
      <c r="H94" s="22"/>
      <c r="I94" s="22"/>
      <c r="J94" s="22"/>
      <c r="K94" s="22">
        <v>6</v>
      </c>
      <c r="L94" s="22">
        <v>7</v>
      </c>
      <c r="M94" s="22"/>
      <c r="N94" s="22">
        <v>13</v>
      </c>
      <c r="O94" s="87"/>
      <c r="P94" s="25">
        <f t="shared" si="2"/>
        <v>42</v>
      </c>
    </row>
    <row r="95" spans="1:16" s="12" customFormat="1" x14ac:dyDescent="0.25">
      <c r="A95" s="157" t="s">
        <v>347</v>
      </c>
      <c r="B95" s="158" t="s">
        <v>348</v>
      </c>
      <c r="C95" s="75">
        <v>5</v>
      </c>
      <c r="D95" s="22">
        <v>5</v>
      </c>
      <c r="E95" s="22">
        <v>4</v>
      </c>
      <c r="F95" s="22"/>
      <c r="G95" s="22">
        <v>4</v>
      </c>
      <c r="H95" s="22">
        <v>3</v>
      </c>
      <c r="I95" s="22"/>
      <c r="J95" s="22">
        <v>7</v>
      </c>
      <c r="K95" s="22"/>
      <c r="L95" s="22">
        <v>5</v>
      </c>
      <c r="M95" s="22">
        <v>5</v>
      </c>
      <c r="N95" s="22">
        <v>12</v>
      </c>
      <c r="O95" s="76"/>
      <c r="P95" s="25">
        <f t="shared" si="2"/>
        <v>50</v>
      </c>
    </row>
    <row r="96" spans="1:16" s="12" customFormat="1" x14ac:dyDescent="0.25">
      <c r="A96" s="157" t="s">
        <v>349</v>
      </c>
      <c r="B96" s="158" t="s">
        <v>350</v>
      </c>
      <c r="C96" s="22">
        <v>5</v>
      </c>
      <c r="D96" s="22">
        <v>3</v>
      </c>
      <c r="E96" s="22">
        <v>2</v>
      </c>
      <c r="F96" s="22">
        <v>1</v>
      </c>
      <c r="G96" s="22">
        <v>5</v>
      </c>
      <c r="H96" s="22">
        <v>5</v>
      </c>
      <c r="I96" s="22"/>
      <c r="J96" s="22">
        <v>5</v>
      </c>
      <c r="K96" s="22">
        <v>6</v>
      </c>
      <c r="L96" s="22">
        <v>8</v>
      </c>
      <c r="M96" s="22"/>
      <c r="N96" s="22">
        <v>10</v>
      </c>
      <c r="O96" s="76"/>
      <c r="P96" s="25">
        <f t="shared" si="2"/>
        <v>50</v>
      </c>
    </row>
    <row r="97" spans="1:16" s="12" customFormat="1" x14ac:dyDescent="0.25">
      <c r="A97" s="157" t="s">
        <v>351</v>
      </c>
      <c r="B97" s="158" t="s">
        <v>352</v>
      </c>
      <c r="C97" s="75">
        <v>3</v>
      </c>
      <c r="D97" s="22"/>
      <c r="E97" s="22"/>
      <c r="F97" s="22"/>
      <c r="G97" s="22">
        <v>1</v>
      </c>
      <c r="H97" s="22"/>
      <c r="I97" s="22"/>
      <c r="J97" s="22"/>
      <c r="K97" s="22">
        <v>6</v>
      </c>
      <c r="L97" s="22">
        <v>5</v>
      </c>
      <c r="M97" s="22">
        <v>7</v>
      </c>
      <c r="N97" s="22">
        <v>14</v>
      </c>
      <c r="O97" s="76"/>
      <c r="P97" s="25">
        <f t="shared" si="2"/>
        <v>36</v>
      </c>
    </row>
    <row r="98" spans="1:16" s="12" customFormat="1" x14ac:dyDescent="0.25">
      <c r="A98" s="157" t="s">
        <v>353</v>
      </c>
      <c r="B98" s="158" t="s">
        <v>354</v>
      </c>
      <c r="C98" s="22">
        <v>5</v>
      </c>
      <c r="D98" s="22">
        <v>5</v>
      </c>
      <c r="E98" s="22"/>
      <c r="F98" s="22">
        <v>4</v>
      </c>
      <c r="G98" s="22">
        <v>4</v>
      </c>
      <c r="H98" s="22">
        <v>2</v>
      </c>
      <c r="I98" s="22"/>
      <c r="J98" s="22">
        <v>8</v>
      </c>
      <c r="K98" s="22">
        <v>8</v>
      </c>
      <c r="L98" s="22">
        <v>7</v>
      </c>
      <c r="M98" s="22"/>
      <c r="N98" s="22">
        <v>12</v>
      </c>
      <c r="O98" s="76"/>
      <c r="P98" s="25">
        <f t="shared" si="2"/>
        <v>55</v>
      </c>
    </row>
    <row r="99" spans="1:16" s="12" customFormat="1" x14ac:dyDescent="0.25">
      <c r="A99" s="157" t="s">
        <v>359</v>
      </c>
      <c r="B99" s="158" t="s">
        <v>360</v>
      </c>
      <c r="C99" s="75">
        <v>5</v>
      </c>
      <c r="D99" s="22"/>
      <c r="E99" s="22">
        <v>3</v>
      </c>
      <c r="F99" s="22">
        <v>4</v>
      </c>
      <c r="G99" s="22">
        <v>4</v>
      </c>
      <c r="H99" s="22"/>
      <c r="I99" s="22"/>
      <c r="J99" s="22"/>
      <c r="K99" s="22">
        <v>6</v>
      </c>
      <c r="L99" s="22">
        <v>7</v>
      </c>
      <c r="M99" s="22"/>
      <c r="N99" s="22">
        <v>13</v>
      </c>
      <c r="O99" s="76"/>
      <c r="P99" s="25">
        <f t="shared" si="2"/>
        <v>42</v>
      </c>
    </row>
    <row r="100" spans="1:16" s="12" customFormat="1" x14ac:dyDescent="0.25">
      <c r="A100" s="157" t="s">
        <v>363</v>
      </c>
      <c r="B100" s="158" t="s">
        <v>364</v>
      </c>
      <c r="C100" s="75">
        <v>5</v>
      </c>
      <c r="D100" s="22">
        <v>5</v>
      </c>
      <c r="E100" s="22">
        <v>4</v>
      </c>
      <c r="F100" s="22"/>
      <c r="G100" s="22">
        <v>4</v>
      </c>
      <c r="H100" s="22">
        <v>3</v>
      </c>
      <c r="I100" s="22"/>
      <c r="J100" s="22">
        <v>7</v>
      </c>
      <c r="K100" s="22"/>
      <c r="L100" s="22">
        <v>5</v>
      </c>
      <c r="M100" s="22">
        <v>5</v>
      </c>
      <c r="N100" s="22">
        <v>12</v>
      </c>
      <c r="O100" s="76"/>
      <c r="P100" s="25">
        <f t="shared" si="2"/>
        <v>50</v>
      </c>
    </row>
    <row r="101" spans="1:16" s="12" customFormat="1" x14ac:dyDescent="0.25">
      <c r="A101" s="157" t="s">
        <v>365</v>
      </c>
      <c r="B101" s="158" t="s">
        <v>366</v>
      </c>
      <c r="C101" s="22">
        <v>5</v>
      </c>
      <c r="D101" s="22">
        <v>3</v>
      </c>
      <c r="E101" s="22">
        <v>2</v>
      </c>
      <c r="F101" s="22">
        <v>1</v>
      </c>
      <c r="G101" s="22">
        <v>5</v>
      </c>
      <c r="H101" s="22">
        <v>5</v>
      </c>
      <c r="I101" s="22"/>
      <c r="J101" s="22">
        <v>5</v>
      </c>
      <c r="K101" s="22">
        <v>6</v>
      </c>
      <c r="L101" s="22">
        <v>8</v>
      </c>
      <c r="M101" s="22"/>
      <c r="N101" s="22">
        <v>10</v>
      </c>
      <c r="O101" s="76"/>
      <c r="P101" s="25">
        <f t="shared" si="2"/>
        <v>50</v>
      </c>
    </row>
    <row r="102" spans="1:16" s="12" customFormat="1" x14ac:dyDescent="0.25">
      <c r="A102" s="157" t="s">
        <v>367</v>
      </c>
      <c r="B102" s="158" t="s">
        <v>368</v>
      </c>
      <c r="C102" s="75">
        <v>3</v>
      </c>
      <c r="D102" s="22"/>
      <c r="E102" s="22"/>
      <c r="F102" s="22"/>
      <c r="G102" s="22">
        <v>1</v>
      </c>
      <c r="H102" s="22"/>
      <c r="I102" s="22"/>
      <c r="J102" s="22"/>
      <c r="K102" s="22">
        <v>6</v>
      </c>
      <c r="L102" s="22">
        <v>5</v>
      </c>
      <c r="M102" s="22">
        <v>7</v>
      </c>
      <c r="N102" s="22">
        <v>14</v>
      </c>
      <c r="O102" s="76"/>
      <c r="P102" s="25">
        <f t="shared" si="2"/>
        <v>36</v>
      </c>
    </row>
    <row r="103" spans="1:16" s="12" customFormat="1" x14ac:dyDescent="0.25">
      <c r="A103" s="157" t="s">
        <v>369</v>
      </c>
      <c r="B103" s="158" t="s">
        <v>370</v>
      </c>
      <c r="C103" s="22">
        <v>5</v>
      </c>
      <c r="D103" s="22">
        <v>5</v>
      </c>
      <c r="E103" s="22"/>
      <c r="F103" s="22">
        <v>4</v>
      </c>
      <c r="G103" s="22">
        <v>4</v>
      </c>
      <c r="H103" s="22">
        <v>5</v>
      </c>
      <c r="I103" s="22"/>
      <c r="J103" s="22">
        <v>8</v>
      </c>
      <c r="K103" s="22">
        <v>8</v>
      </c>
      <c r="L103" s="22">
        <v>7</v>
      </c>
      <c r="M103" s="22"/>
      <c r="N103" s="22">
        <v>12</v>
      </c>
      <c r="O103" s="76"/>
      <c r="P103" s="25">
        <f t="shared" si="2"/>
        <v>58</v>
      </c>
    </row>
    <row r="104" spans="1:16" s="12" customFormat="1" x14ac:dyDescent="0.25">
      <c r="A104" s="157" t="s">
        <v>375</v>
      </c>
      <c r="B104" s="158" t="s">
        <v>376</v>
      </c>
      <c r="C104" s="75">
        <v>5</v>
      </c>
      <c r="D104" s="22"/>
      <c r="E104" s="22">
        <v>3</v>
      </c>
      <c r="F104" s="22">
        <v>4</v>
      </c>
      <c r="G104" s="22">
        <v>4</v>
      </c>
      <c r="H104" s="22"/>
      <c r="I104" s="22"/>
      <c r="J104" s="22"/>
      <c r="K104" s="22">
        <v>6</v>
      </c>
      <c r="L104" s="22">
        <v>7</v>
      </c>
      <c r="M104" s="22"/>
      <c r="N104" s="22">
        <v>13</v>
      </c>
      <c r="O104" s="76"/>
      <c r="P104" s="25">
        <f t="shared" si="2"/>
        <v>42</v>
      </c>
    </row>
    <row r="105" spans="1:16" s="12" customFormat="1" x14ac:dyDescent="0.25">
      <c r="A105" s="157" t="s">
        <v>377</v>
      </c>
      <c r="B105" s="158" t="s">
        <v>378</v>
      </c>
      <c r="C105" s="75">
        <v>5</v>
      </c>
      <c r="D105" s="22">
        <v>5</v>
      </c>
      <c r="E105" s="22">
        <v>4</v>
      </c>
      <c r="F105" s="22"/>
      <c r="G105" s="22">
        <v>4</v>
      </c>
      <c r="H105" s="22">
        <v>5</v>
      </c>
      <c r="I105" s="22"/>
      <c r="J105" s="22">
        <v>7</v>
      </c>
      <c r="K105" s="22"/>
      <c r="L105" s="22">
        <v>5</v>
      </c>
      <c r="M105" s="22">
        <v>5</v>
      </c>
      <c r="N105" s="22">
        <v>12</v>
      </c>
      <c r="O105" s="76"/>
      <c r="P105" s="25">
        <f t="shared" si="2"/>
        <v>52</v>
      </c>
    </row>
    <row r="106" spans="1:16" s="12" customFormat="1" x14ac:dyDescent="0.25">
      <c r="A106" s="157" t="s">
        <v>379</v>
      </c>
      <c r="B106" s="158" t="s">
        <v>380</v>
      </c>
      <c r="C106" s="22">
        <v>5</v>
      </c>
      <c r="D106" s="22">
        <v>3</v>
      </c>
      <c r="E106" s="22">
        <v>2</v>
      </c>
      <c r="F106" s="22">
        <v>1</v>
      </c>
      <c r="G106" s="22">
        <v>5</v>
      </c>
      <c r="H106" s="22">
        <v>3</v>
      </c>
      <c r="I106" s="22"/>
      <c r="J106" s="22">
        <v>5</v>
      </c>
      <c r="K106" s="22">
        <v>6</v>
      </c>
      <c r="L106" s="22">
        <v>8</v>
      </c>
      <c r="M106" s="22"/>
      <c r="N106" s="22">
        <v>10</v>
      </c>
      <c r="O106" s="76"/>
      <c r="P106" s="25">
        <f t="shared" si="2"/>
        <v>48</v>
      </c>
    </row>
    <row r="107" spans="1:16" s="12" customFormat="1" x14ac:dyDescent="0.25">
      <c r="A107" s="157" t="s">
        <v>389</v>
      </c>
      <c r="B107" s="158" t="s">
        <v>390</v>
      </c>
      <c r="C107" s="75">
        <v>3</v>
      </c>
      <c r="D107" s="22"/>
      <c r="E107" s="22"/>
      <c r="F107" s="22"/>
      <c r="G107" s="22">
        <v>1</v>
      </c>
      <c r="H107" s="22"/>
      <c r="I107" s="22"/>
      <c r="J107" s="22"/>
      <c r="K107" s="22">
        <v>6</v>
      </c>
      <c r="L107" s="22">
        <v>5</v>
      </c>
      <c r="M107" s="22">
        <v>7</v>
      </c>
      <c r="N107" s="22">
        <v>14</v>
      </c>
      <c r="O107" s="76"/>
      <c r="P107" s="25">
        <f t="shared" si="2"/>
        <v>36</v>
      </c>
    </row>
    <row r="108" spans="1:16" s="12" customFormat="1" x14ac:dyDescent="0.25">
      <c r="A108" s="157" t="s">
        <v>391</v>
      </c>
      <c r="B108" s="158" t="s">
        <v>392</v>
      </c>
      <c r="C108" s="22">
        <v>5</v>
      </c>
      <c r="D108" s="22">
        <v>5</v>
      </c>
      <c r="E108" s="22"/>
      <c r="F108" s="22">
        <v>4</v>
      </c>
      <c r="G108" s="22">
        <v>4</v>
      </c>
      <c r="H108" s="22">
        <v>5</v>
      </c>
      <c r="I108" s="22"/>
      <c r="J108" s="22">
        <v>8</v>
      </c>
      <c r="K108" s="22">
        <v>8</v>
      </c>
      <c r="L108" s="22">
        <v>7</v>
      </c>
      <c r="M108" s="22"/>
      <c r="N108" s="22">
        <v>12</v>
      </c>
      <c r="O108" s="76"/>
      <c r="P108" s="25">
        <f t="shared" si="2"/>
        <v>58</v>
      </c>
    </row>
    <row r="109" spans="1:16" s="12" customFormat="1" x14ac:dyDescent="0.25">
      <c r="A109" s="157" t="s">
        <v>395</v>
      </c>
      <c r="B109" s="158" t="s">
        <v>396</v>
      </c>
      <c r="C109" s="75">
        <v>5</v>
      </c>
      <c r="D109" s="22"/>
      <c r="E109" s="22">
        <v>3</v>
      </c>
      <c r="F109" s="22">
        <v>4</v>
      </c>
      <c r="G109" s="22">
        <v>4</v>
      </c>
      <c r="H109" s="22"/>
      <c r="I109" s="22"/>
      <c r="J109" s="22">
        <v>5</v>
      </c>
      <c r="K109" s="22"/>
      <c r="L109" s="22">
        <v>7</v>
      </c>
      <c r="M109" s="22"/>
      <c r="N109" s="22">
        <v>9</v>
      </c>
      <c r="O109" s="76"/>
      <c r="P109" s="25">
        <f t="shared" si="2"/>
        <v>37</v>
      </c>
    </row>
    <row r="110" spans="1:16" s="12" customFormat="1" x14ac:dyDescent="0.25">
      <c r="A110" s="157" t="s">
        <v>397</v>
      </c>
      <c r="B110" s="158" t="s">
        <v>398</v>
      </c>
      <c r="C110" s="22">
        <v>4</v>
      </c>
      <c r="D110" s="22"/>
      <c r="E110" s="75">
        <v>5</v>
      </c>
      <c r="F110" s="22"/>
      <c r="G110" s="22"/>
      <c r="H110" s="22">
        <v>5</v>
      </c>
      <c r="I110" s="22">
        <v>5</v>
      </c>
      <c r="J110" s="22">
        <v>6</v>
      </c>
      <c r="K110" s="22"/>
      <c r="L110" s="22"/>
      <c r="M110" s="22">
        <v>8</v>
      </c>
      <c r="N110" s="22">
        <v>13</v>
      </c>
      <c r="O110" s="76"/>
      <c r="P110" s="25">
        <f t="shared" si="2"/>
        <v>46</v>
      </c>
    </row>
    <row r="111" spans="1:16" s="12" customFormat="1" x14ac:dyDescent="0.25">
      <c r="A111" s="157" t="s">
        <v>407</v>
      </c>
      <c r="B111" s="158" t="s">
        <v>408</v>
      </c>
      <c r="C111" s="22">
        <v>5</v>
      </c>
      <c r="D111" s="22">
        <v>4</v>
      </c>
      <c r="E111" s="75">
        <v>4</v>
      </c>
      <c r="F111" s="22">
        <v>5</v>
      </c>
      <c r="G111" s="22"/>
      <c r="H111" s="22"/>
      <c r="I111" s="22">
        <v>4</v>
      </c>
      <c r="J111" s="22">
        <v>7</v>
      </c>
      <c r="K111" s="22">
        <v>5</v>
      </c>
      <c r="L111" s="22">
        <v>7</v>
      </c>
      <c r="M111" s="22"/>
      <c r="N111" s="22">
        <v>12</v>
      </c>
      <c r="O111" s="76"/>
      <c r="P111" s="25">
        <f t="shared" si="2"/>
        <v>53</v>
      </c>
    </row>
    <row r="112" spans="1:16" s="12" customFormat="1" x14ac:dyDescent="0.25">
      <c r="A112" s="157" t="s">
        <v>409</v>
      </c>
      <c r="B112" s="158" t="s">
        <v>410</v>
      </c>
      <c r="C112" s="75">
        <v>5</v>
      </c>
      <c r="D112" s="22">
        <v>5</v>
      </c>
      <c r="E112" s="22">
        <v>4</v>
      </c>
      <c r="F112" s="22"/>
      <c r="G112" s="22">
        <v>4</v>
      </c>
      <c r="H112" s="22">
        <v>3</v>
      </c>
      <c r="I112" s="22"/>
      <c r="J112" s="22"/>
      <c r="K112" s="22">
        <v>6</v>
      </c>
      <c r="L112" s="22"/>
      <c r="M112" s="22">
        <v>7</v>
      </c>
      <c r="N112" s="22">
        <v>11</v>
      </c>
      <c r="O112" s="76"/>
      <c r="P112" s="25">
        <f t="shared" si="2"/>
        <v>45</v>
      </c>
    </row>
    <row r="113" spans="1:16" s="12" customFormat="1" x14ac:dyDescent="0.25">
      <c r="A113" s="157" t="s">
        <v>413</v>
      </c>
      <c r="B113" s="158" t="s">
        <v>414</v>
      </c>
      <c r="C113" s="22">
        <v>5</v>
      </c>
      <c r="D113" s="22">
        <v>3</v>
      </c>
      <c r="E113" s="22">
        <v>2</v>
      </c>
      <c r="F113" s="22">
        <v>1</v>
      </c>
      <c r="G113" s="22">
        <v>5</v>
      </c>
      <c r="H113" s="22">
        <v>3</v>
      </c>
      <c r="I113" s="22"/>
      <c r="J113" s="22">
        <v>7</v>
      </c>
      <c r="K113" s="22">
        <v>8</v>
      </c>
      <c r="L113" s="22">
        <v>8</v>
      </c>
      <c r="M113" s="22"/>
      <c r="N113" s="22">
        <v>13</v>
      </c>
      <c r="O113" s="76"/>
      <c r="P113" s="25">
        <f t="shared" si="2"/>
        <v>55</v>
      </c>
    </row>
    <row r="114" spans="1:16" s="12" customFormat="1" x14ac:dyDescent="0.25">
      <c r="A114" s="157" t="s">
        <v>415</v>
      </c>
      <c r="B114" s="158" t="s">
        <v>416</v>
      </c>
      <c r="C114" s="75">
        <v>3</v>
      </c>
      <c r="D114" s="22"/>
      <c r="E114" s="22"/>
      <c r="F114" s="22"/>
      <c r="G114" s="22">
        <v>1</v>
      </c>
      <c r="H114" s="22"/>
      <c r="I114" s="22"/>
      <c r="J114" s="22"/>
      <c r="K114" s="22"/>
      <c r="L114" s="22">
        <v>9</v>
      </c>
      <c r="M114" s="22">
        <v>10</v>
      </c>
      <c r="N114" s="22">
        <v>13</v>
      </c>
      <c r="O114" s="76"/>
      <c r="P114" s="25">
        <f t="shared" si="2"/>
        <v>36</v>
      </c>
    </row>
    <row r="115" spans="1:16" s="12" customFormat="1" x14ac:dyDescent="0.25">
      <c r="A115" s="157" t="s">
        <v>417</v>
      </c>
      <c r="B115" s="158" t="s">
        <v>418</v>
      </c>
      <c r="C115" s="22">
        <v>5</v>
      </c>
      <c r="D115" s="22">
        <v>5</v>
      </c>
      <c r="E115" s="22"/>
      <c r="F115" s="22">
        <v>4</v>
      </c>
      <c r="G115" s="22">
        <v>4</v>
      </c>
      <c r="H115" s="22">
        <v>5</v>
      </c>
      <c r="I115" s="22"/>
      <c r="J115" s="22"/>
      <c r="K115" s="22"/>
      <c r="L115" s="22"/>
      <c r="M115" s="22"/>
      <c r="N115" s="22"/>
      <c r="O115" s="76"/>
      <c r="P115" s="25">
        <f t="shared" si="2"/>
        <v>23</v>
      </c>
    </row>
    <row r="116" spans="1:16" s="12" customFormat="1" x14ac:dyDescent="0.25">
      <c r="A116" s="157" t="s">
        <v>419</v>
      </c>
      <c r="B116" s="158" t="s">
        <v>420</v>
      </c>
      <c r="C116" s="75">
        <v>5</v>
      </c>
      <c r="D116" s="22"/>
      <c r="E116" s="22">
        <v>3</v>
      </c>
      <c r="F116" s="22">
        <v>4</v>
      </c>
      <c r="G116" s="22">
        <v>4</v>
      </c>
      <c r="H116" s="22"/>
      <c r="I116" s="22"/>
      <c r="J116" s="22">
        <v>8</v>
      </c>
      <c r="K116" s="22"/>
      <c r="L116" s="22">
        <v>8</v>
      </c>
      <c r="M116" s="22">
        <v>9</v>
      </c>
      <c r="N116" s="22">
        <v>12</v>
      </c>
      <c r="O116" s="76"/>
      <c r="P116" s="25">
        <f t="shared" si="2"/>
        <v>53</v>
      </c>
    </row>
    <row r="117" spans="1:16" s="12" customFormat="1" x14ac:dyDescent="0.25">
      <c r="A117" s="157" t="s">
        <v>421</v>
      </c>
      <c r="B117" s="158" t="s">
        <v>422</v>
      </c>
      <c r="C117" s="22">
        <v>5</v>
      </c>
      <c r="D117" s="22"/>
      <c r="E117" s="75">
        <v>5</v>
      </c>
      <c r="F117" s="22"/>
      <c r="G117" s="22"/>
      <c r="H117" s="22"/>
      <c r="I117" s="22"/>
      <c r="J117" s="22"/>
      <c r="K117" s="22">
        <v>9</v>
      </c>
      <c r="L117" s="22">
        <v>8</v>
      </c>
      <c r="M117" s="22">
        <v>8</v>
      </c>
      <c r="N117" s="22">
        <v>12</v>
      </c>
      <c r="O117" s="76"/>
      <c r="P117" s="25">
        <f t="shared" si="2"/>
        <v>47</v>
      </c>
    </row>
    <row r="118" spans="1:16" s="12" customFormat="1" x14ac:dyDescent="0.25">
      <c r="A118" s="157" t="s">
        <v>423</v>
      </c>
      <c r="B118" s="158" t="s">
        <v>424</v>
      </c>
      <c r="C118" s="75">
        <v>5</v>
      </c>
      <c r="D118" s="22">
        <v>5</v>
      </c>
      <c r="E118" s="22">
        <v>4</v>
      </c>
      <c r="F118" s="22"/>
      <c r="G118" s="22">
        <v>4</v>
      </c>
      <c r="H118" s="22">
        <v>5</v>
      </c>
      <c r="I118" s="22"/>
      <c r="J118" s="22">
        <v>7</v>
      </c>
      <c r="K118" s="22"/>
      <c r="L118" s="22">
        <v>5</v>
      </c>
      <c r="M118" s="22">
        <v>5</v>
      </c>
      <c r="N118" s="22">
        <v>12</v>
      </c>
      <c r="O118" s="76"/>
      <c r="P118" s="25">
        <f t="shared" si="2"/>
        <v>52</v>
      </c>
    </row>
    <row r="119" spans="1:16" s="12" customFormat="1" ht="15.75" x14ac:dyDescent="0.25">
      <c r="A119" s="190" t="s">
        <v>47</v>
      </c>
      <c r="B119" s="191"/>
      <c r="C119" s="83">
        <f t="shared" ref="C119:N119" si="3">COUNTA(C15:C118)</f>
        <v>99</v>
      </c>
      <c r="D119" s="48">
        <f t="shared" si="3"/>
        <v>60</v>
      </c>
      <c r="E119" s="48">
        <f t="shared" si="3"/>
        <v>68</v>
      </c>
      <c r="F119" s="48">
        <f t="shared" si="3"/>
        <v>56</v>
      </c>
      <c r="G119" s="48">
        <f t="shared" si="3"/>
        <v>89</v>
      </c>
      <c r="H119" s="48">
        <f t="shared" si="3"/>
        <v>51</v>
      </c>
      <c r="I119" s="48">
        <f t="shared" si="3"/>
        <v>23</v>
      </c>
      <c r="J119" s="48">
        <f t="shared" si="3"/>
        <v>61</v>
      </c>
      <c r="K119" s="48">
        <f t="shared" si="3"/>
        <v>60</v>
      </c>
      <c r="L119" s="48">
        <f t="shared" si="3"/>
        <v>84</v>
      </c>
      <c r="M119" s="48">
        <f t="shared" si="3"/>
        <v>53</v>
      </c>
      <c r="N119" s="48">
        <f t="shared" si="3"/>
        <v>96</v>
      </c>
      <c r="O119" s="26">
        <f>COUNT(O15:O118)</f>
        <v>0</v>
      </c>
      <c r="P119" s="25"/>
    </row>
    <row r="120" spans="1:16" s="12" customFormat="1" ht="15.75" x14ac:dyDescent="0.25">
      <c r="A120" s="182" t="s">
        <v>4</v>
      </c>
      <c r="B120" s="183"/>
      <c r="C120" s="53">
        <f t="shared" ref="C120:O120" si="4">COUNTIF(C15:C118,"&gt;"&amp;C14)</f>
        <v>80</v>
      </c>
      <c r="D120" s="46">
        <f t="shared" si="4"/>
        <v>46</v>
      </c>
      <c r="E120" s="46">
        <f t="shared" si="4"/>
        <v>38</v>
      </c>
      <c r="F120" s="46">
        <f t="shared" si="4"/>
        <v>39</v>
      </c>
      <c r="G120" s="46">
        <f t="shared" si="4"/>
        <v>70</v>
      </c>
      <c r="H120" s="46">
        <f t="shared" si="4"/>
        <v>14</v>
      </c>
      <c r="I120" s="46">
        <f t="shared" si="4"/>
        <v>21</v>
      </c>
      <c r="J120" s="46">
        <f t="shared" si="4"/>
        <v>41</v>
      </c>
      <c r="K120" s="46">
        <f t="shared" si="4"/>
        <v>25</v>
      </c>
      <c r="L120" s="46">
        <f t="shared" si="4"/>
        <v>64</v>
      </c>
      <c r="M120" s="46">
        <f t="shared" si="4"/>
        <v>43</v>
      </c>
      <c r="N120" s="46">
        <f t="shared" si="4"/>
        <v>90</v>
      </c>
      <c r="O120" s="26">
        <f t="shared" si="4"/>
        <v>0</v>
      </c>
      <c r="P120" s="25"/>
    </row>
    <row r="121" spans="1:16" s="12" customFormat="1" ht="15.75" x14ac:dyDescent="0.25">
      <c r="A121" s="182" t="s">
        <v>52</v>
      </c>
      <c r="B121" s="183"/>
      <c r="C121" s="53">
        <f t="shared" ref="C121:N121" si="5">ROUND(C120*100/C119,0)</f>
        <v>81</v>
      </c>
      <c r="D121" s="53">
        <f t="shared" si="5"/>
        <v>77</v>
      </c>
      <c r="E121" s="46">
        <f t="shared" si="5"/>
        <v>56</v>
      </c>
      <c r="F121" s="46">
        <f t="shared" si="5"/>
        <v>70</v>
      </c>
      <c r="G121" s="46">
        <f t="shared" si="5"/>
        <v>79</v>
      </c>
      <c r="H121" s="46">
        <f t="shared" si="5"/>
        <v>27</v>
      </c>
      <c r="I121" s="46">
        <f t="shared" si="5"/>
        <v>91</v>
      </c>
      <c r="J121" s="46">
        <f t="shared" si="5"/>
        <v>67</v>
      </c>
      <c r="K121" s="46">
        <f t="shared" si="5"/>
        <v>42</v>
      </c>
      <c r="L121" s="46">
        <f t="shared" si="5"/>
        <v>76</v>
      </c>
      <c r="M121" s="46">
        <f t="shared" si="5"/>
        <v>81</v>
      </c>
      <c r="N121" s="46">
        <f t="shared" si="5"/>
        <v>94</v>
      </c>
      <c r="O121" s="26" t="e">
        <f>ROUND(O120*100/O119,0)</f>
        <v>#DIV/0!</v>
      </c>
      <c r="P121" s="25"/>
    </row>
    <row r="122" spans="1:16" s="12" customFormat="1" x14ac:dyDescent="0.25">
      <c r="A122" s="186" t="s">
        <v>14</v>
      </c>
      <c r="B122" s="187"/>
      <c r="C122" s="53" t="str">
        <f>IF(C121&gt;=80,"3",IF(C121&gt;=70,"2",IF(C121&gt;=60,"1","-")))</f>
        <v>3</v>
      </c>
      <c r="D122" s="46" t="str">
        <f t="shared" ref="D122:O122" si="6">IF(D121&gt;=80,"3",IF(D121&gt;=70,"2",IF(D121&gt;=60,"1","-")))</f>
        <v>2</v>
      </c>
      <c r="E122" s="46" t="str">
        <f t="shared" si="6"/>
        <v>-</v>
      </c>
      <c r="F122" s="46" t="str">
        <f t="shared" si="6"/>
        <v>2</v>
      </c>
      <c r="G122" s="46" t="str">
        <f t="shared" si="6"/>
        <v>2</v>
      </c>
      <c r="H122" s="46" t="str">
        <f t="shared" si="6"/>
        <v>-</v>
      </c>
      <c r="I122" s="46" t="str">
        <f t="shared" si="6"/>
        <v>3</v>
      </c>
      <c r="J122" s="46" t="str">
        <f t="shared" si="6"/>
        <v>1</v>
      </c>
      <c r="K122" s="46" t="str">
        <f t="shared" si="6"/>
        <v>-</v>
      </c>
      <c r="L122" s="46" t="str">
        <f t="shared" si="6"/>
        <v>2</v>
      </c>
      <c r="M122" s="46" t="str">
        <f t="shared" si="6"/>
        <v>3</v>
      </c>
      <c r="N122" s="46" t="str">
        <f t="shared" si="6"/>
        <v>3</v>
      </c>
      <c r="O122" s="26" t="e">
        <f t="shared" si="6"/>
        <v>#DIV/0!</v>
      </c>
      <c r="P122" s="25"/>
    </row>
    <row r="123" spans="1:16" s="12" customFormat="1" x14ac:dyDescent="0.25">
      <c r="B123" s="8"/>
      <c r="C123" s="9"/>
      <c r="D123" s="9"/>
      <c r="E123" s="10"/>
      <c r="F123" s="11"/>
      <c r="G123" s="11"/>
      <c r="H123" s="11"/>
      <c r="I123" s="11"/>
      <c r="J123" s="11"/>
      <c r="K123" s="11"/>
      <c r="L123" s="11"/>
      <c r="M123" s="11"/>
      <c r="N123" s="11"/>
      <c r="P123" s="9"/>
    </row>
    <row r="124" spans="1:16" s="12" customFormat="1" ht="18.75" x14ac:dyDescent="0.3">
      <c r="B124" s="8"/>
      <c r="C124" s="9"/>
      <c r="D124" s="9"/>
      <c r="E124" s="10"/>
      <c r="F124" s="188"/>
      <c r="G124" s="189"/>
      <c r="H124" s="198" t="s">
        <v>15</v>
      </c>
      <c r="I124" s="199"/>
      <c r="J124" s="198" t="s">
        <v>18</v>
      </c>
      <c r="K124" s="199"/>
      <c r="L124" s="14"/>
      <c r="M124" s="14"/>
      <c r="N124" s="15"/>
      <c r="P124" s="9"/>
    </row>
    <row r="125" spans="1:16" s="12" customFormat="1" ht="15.75" x14ac:dyDescent="0.25">
      <c r="B125" s="8"/>
      <c r="C125" s="16"/>
      <c r="D125" s="17"/>
      <c r="E125" s="11"/>
      <c r="F125" s="200" t="s">
        <v>16</v>
      </c>
      <c r="G125" s="201"/>
      <c r="H125" s="18" t="s">
        <v>35</v>
      </c>
      <c r="I125" s="18" t="s">
        <v>14</v>
      </c>
      <c r="J125" s="18" t="s">
        <v>35</v>
      </c>
      <c r="K125" s="18" t="s">
        <v>14</v>
      </c>
      <c r="L125" s="19"/>
      <c r="M125" s="19"/>
      <c r="N125" s="16"/>
      <c r="P125" s="9"/>
    </row>
    <row r="126" spans="1:16" s="12" customFormat="1" x14ac:dyDescent="0.25">
      <c r="B126" s="8"/>
      <c r="C126" s="16"/>
      <c r="D126" s="16"/>
      <c r="E126" s="11"/>
      <c r="F126" s="200" t="s">
        <v>31</v>
      </c>
      <c r="G126" s="201"/>
      <c r="H126" s="21">
        <f>AVERAGE(C121,H121,M121)</f>
        <v>63</v>
      </c>
      <c r="I126" s="46" t="str">
        <f>IF(H126&gt;=80,"3",IF(H126&gt;=70,"2",IF(H126&gt;=60,"1",IF(H126&lt;59,"-"))))</f>
        <v>1</v>
      </c>
      <c r="J126" s="46" t="e">
        <f>(H126*0.3)+($O$121*0.7)</f>
        <v>#DIV/0!</v>
      </c>
      <c r="K126" s="46" t="e">
        <f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x14ac:dyDescent="0.25">
      <c r="B127" s="8"/>
      <c r="C127" s="9"/>
      <c r="D127" s="9"/>
      <c r="E127" s="10"/>
      <c r="F127" s="200" t="s">
        <v>32</v>
      </c>
      <c r="G127" s="201"/>
      <c r="H127" s="21">
        <f>AVERAGE(D121,I121,N121)</f>
        <v>87.333333333333329</v>
      </c>
      <c r="I127" s="46" t="str">
        <f t="shared" ref="I127:I130" si="7">IF(H127&gt;=80,"3",IF(H127&gt;=70,"2",IF(H127&gt;=60,"1",IF(H127&lt;59,"-"))))</f>
        <v>3</v>
      </c>
      <c r="J127" s="46" t="e">
        <f t="shared" ref="J127:J130" si="8">(H127*0.3)+($O$121*0.7)</f>
        <v>#DIV/0!</v>
      </c>
      <c r="K127" s="46" t="e">
        <f>IF(J127&gt;=80,"3",IF(J127&gt;=70,"2",IF(J127&gt;=60,"1",IF(J127&lt;59,"-"))))</f>
        <v>#DIV/0!</v>
      </c>
      <c r="L127" s="20"/>
      <c r="M127" s="20"/>
      <c r="N127" s="16"/>
      <c r="P127" s="9"/>
    </row>
    <row r="128" spans="1:16" s="12" customFormat="1" x14ac:dyDescent="0.25">
      <c r="B128" s="8"/>
      <c r="C128" s="9"/>
      <c r="D128" s="9"/>
      <c r="E128" s="10"/>
      <c r="F128" s="200" t="s">
        <v>33</v>
      </c>
      <c r="G128" s="201"/>
      <c r="H128" s="21">
        <f>AVERAGE(E121,J121)</f>
        <v>61.5</v>
      </c>
      <c r="I128" s="46" t="str">
        <f t="shared" si="7"/>
        <v>1</v>
      </c>
      <c r="J128" s="46" t="e">
        <f t="shared" si="8"/>
        <v>#DIV/0!</v>
      </c>
      <c r="K128" s="46" t="e">
        <f>IF(J128&gt;=80,"3",IF(J128&gt;=70,"2",IF(J128&gt;=60,"1",IF(J128&lt;59,"-"))))</f>
        <v>#DIV/0!</v>
      </c>
      <c r="L128" s="20"/>
      <c r="M128" s="20"/>
      <c r="N128" s="16"/>
      <c r="P128" s="9"/>
    </row>
    <row r="129" spans="1:16" s="12" customFormat="1" x14ac:dyDescent="0.25">
      <c r="B129" s="8"/>
      <c r="C129" s="9"/>
      <c r="D129" s="9"/>
      <c r="E129" s="10"/>
      <c r="F129" s="200" t="s">
        <v>34</v>
      </c>
      <c r="G129" s="201"/>
      <c r="H129" s="21">
        <f>AVERAGE(F121,K121)</f>
        <v>56</v>
      </c>
      <c r="I129" s="46" t="str">
        <f t="shared" si="7"/>
        <v>-</v>
      </c>
      <c r="J129" s="46" t="e">
        <f t="shared" si="8"/>
        <v>#DIV/0!</v>
      </c>
      <c r="K129" s="46" t="e">
        <f>IF(J129&gt;=80,"3",IF(J129&gt;=70,"2",IF(J129&gt;=60,"1",IF(J129&lt;59,"-"))))</f>
        <v>#DIV/0!</v>
      </c>
      <c r="L129" s="20"/>
      <c r="M129" s="20"/>
      <c r="N129" s="16"/>
      <c r="P129" s="9"/>
    </row>
    <row r="130" spans="1:16" s="12" customFormat="1" x14ac:dyDescent="0.25">
      <c r="B130" s="8"/>
      <c r="C130" s="9"/>
      <c r="D130" s="9"/>
      <c r="E130" s="10"/>
      <c r="F130" s="200" t="s">
        <v>59</v>
      </c>
      <c r="G130" s="201"/>
      <c r="H130" s="21">
        <f>AVERAGE(G121,L121)</f>
        <v>77.5</v>
      </c>
      <c r="I130" s="46" t="str">
        <f t="shared" si="7"/>
        <v>2</v>
      </c>
      <c r="J130" s="46" t="e">
        <f t="shared" si="8"/>
        <v>#DIV/0!</v>
      </c>
      <c r="K130" s="46" t="e">
        <f>IF(J130&gt;=80,"3",IF(J130&gt;=70,"2",IF(J130&gt;=60,"1",IF(J130&lt;59,"-"))))</f>
        <v>#DIV/0!</v>
      </c>
      <c r="L130" s="20"/>
      <c r="M130" s="20"/>
      <c r="N130" s="16"/>
      <c r="P130" s="9"/>
    </row>
    <row r="131" spans="1:16" s="12" customForma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P131" s="9"/>
    </row>
    <row r="132" spans="1:16" x14ac:dyDescent="0.25">
      <c r="A132" s="38"/>
    </row>
    <row r="133" spans="1:16" x14ac:dyDescent="0.25">
      <c r="A133" s="38"/>
    </row>
    <row r="134" spans="1:16" x14ac:dyDescent="0.25">
      <c r="A134" s="38"/>
    </row>
    <row r="135" spans="1:16" x14ac:dyDescent="0.25">
      <c r="A135" s="38"/>
    </row>
    <row r="136" spans="1:16" x14ac:dyDescent="0.25">
      <c r="A136" s="38"/>
    </row>
    <row r="137" spans="1:16" x14ac:dyDescent="0.25">
      <c r="A137" s="38"/>
    </row>
    <row r="138" spans="1:16" x14ac:dyDescent="0.25">
      <c r="A138" s="38"/>
    </row>
  </sheetData>
  <mergeCells count="28">
    <mergeCell ref="A13:B13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H6:L6"/>
    <mergeCell ref="M6:P6"/>
    <mergeCell ref="A12:B12"/>
    <mergeCell ref="B6:G6"/>
    <mergeCell ref="F130:G130"/>
    <mergeCell ref="F124:G124"/>
    <mergeCell ref="H124:I124"/>
    <mergeCell ref="A119:B119"/>
    <mergeCell ref="A120:B120"/>
    <mergeCell ref="A121:B121"/>
    <mergeCell ref="A122:B122"/>
    <mergeCell ref="F125:G125"/>
    <mergeCell ref="F126:G126"/>
    <mergeCell ref="J124:K124"/>
    <mergeCell ref="C9:N9"/>
    <mergeCell ref="F127:G127"/>
    <mergeCell ref="F128:G128"/>
    <mergeCell ref="F129:G1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4" sqref="H4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159" t="str">
        <f>'4.2.2'!D8</f>
        <v>Sub:INTERNATIONAL FINANCIAL MANAGEMENT                 Sub Code: 4.2.2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'4.2.2'!H126</f>
        <v>63</v>
      </c>
      <c r="E5" s="28" t="str">
        <f>'4.2.2'!I126</f>
        <v>1</v>
      </c>
      <c r="F5" s="28" t="e">
        <f>'4.2.2'!J126</f>
        <v>#DIV/0!</v>
      </c>
      <c r="G5" s="28" t="e">
        <f>'4.2.2'!K126</f>
        <v>#DIV/0!</v>
      </c>
    </row>
    <row r="6" spans="1:13" x14ac:dyDescent="0.25">
      <c r="C6" s="85" t="s">
        <v>1</v>
      </c>
      <c r="D6" s="28">
        <f>'4.2.2'!H127</f>
        <v>87.333333333333329</v>
      </c>
      <c r="E6" s="28" t="str">
        <f>'4.2.2'!I127</f>
        <v>3</v>
      </c>
      <c r="F6" s="28" t="e">
        <f>'4.2.2'!J127</f>
        <v>#DIV/0!</v>
      </c>
      <c r="G6" s="28" t="e">
        <f>'4.2.2'!K127</f>
        <v>#DIV/0!</v>
      </c>
    </row>
    <row r="7" spans="1:13" x14ac:dyDescent="0.25">
      <c r="C7" s="85" t="s">
        <v>2</v>
      </c>
      <c r="D7" s="28">
        <f>'4.2.2'!H128</f>
        <v>61.5</v>
      </c>
      <c r="E7" s="28" t="str">
        <f>'4.2.2'!I128</f>
        <v>1</v>
      </c>
      <c r="F7" s="28" t="e">
        <f>'4.2.2'!J128</f>
        <v>#DIV/0!</v>
      </c>
      <c r="G7" s="28" t="e">
        <f>'4.2.2'!K128</f>
        <v>#DIV/0!</v>
      </c>
    </row>
    <row r="8" spans="1:13" x14ac:dyDescent="0.25">
      <c r="C8" s="85" t="s">
        <v>3</v>
      </c>
      <c r="D8" s="28">
        <f>'4.2.2'!H129</f>
        <v>56</v>
      </c>
      <c r="E8" s="28" t="str">
        <f>'4.2.2'!I129</f>
        <v>-</v>
      </c>
      <c r="F8" s="28" t="e">
        <f>'4.2.2'!J129</f>
        <v>#DIV/0!</v>
      </c>
      <c r="G8" s="28" t="e">
        <f>'4.2.2'!K129</f>
        <v>#DIV/0!</v>
      </c>
    </row>
    <row r="9" spans="1:13" x14ac:dyDescent="0.25">
      <c r="C9" s="85" t="s">
        <v>58</v>
      </c>
      <c r="D9" s="28">
        <f>'4.2.2'!H130</f>
        <v>77.5</v>
      </c>
      <c r="E9" s="28" t="str">
        <f>'4.2.2'!I130</f>
        <v>2</v>
      </c>
      <c r="F9" s="28" t="e">
        <f>'4.2.2'!J130</f>
        <v>#DIV/0!</v>
      </c>
      <c r="G9" s="28" t="e">
        <f>'4.2.2'!K130</f>
        <v>#DIV/0!</v>
      </c>
    </row>
    <row r="13" spans="1:13" x14ac:dyDescent="0.25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x14ac:dyDescent="0.25">
      <c r="B14" s="74" t="s">
        <v>8</v>
      </c>
      <c r="C14" s="21">
        <v>3</v>
      </c>
      <c r="D14" s="21">
        <v>2</v>
      </c>
      <c r="E14" s="21"/>
      <c r="F14" s="21"/>
      <c r="G14" s="21">
        <v>2</v>
      </c>
      <c r="H14" s="27"/>
      <c r="I14" s="27">
        <v>3</v>
      </c>
      <c r="J14" s="27">
        <v>3</v>
      </c>
      <c r="K14" s="27">
        <v>3</v>
      </c>
      <c r="L14" s="27">
        <v>1</v>
      </c>
      <c r="M14" s="27">
        <v>1</v>
      </c>
    </row>
    <row r="15" spans="1:13" x14ac:dyDescent="0.25">
      <c r="B15" s="74" t="s">
        <v>9</v>
      </c>
      <c r="C15" s="21">
        <v>3</v>
      </c>
      <c r="D15" s="21">
        <v>2</v>
      </c>
      <c r="E15" s="21"/>
      <c r="F15" s="21">
        <v>3</v>
      </c>
      <c r="G15" s="21">
        <v>2</v>
      </c>
      <c r="H15" s="27"/>
      <c r="I15" s="27">
        <v>2</v>
      </c>
      <c r="J15" s="27">
        <v>3</v>
      </c>
      <c r="K15" s="27">
        <v>3</v>
      </c>
      <c r="L15" s="27">
        <v>1</v>
      </c>
      <c r="M15" s="27">
        <v>1</v>
      </c>
    </row>
    <row r="16" spans="1:13" x14ac:dyDescent="0.25">
      <c r="B16" s="74" t="s">
        <v>10</v>
      </c>
      <c r="C16" s="21">
        <v>3</v>
      </c>
      <c r="D16" s="21">
        <v>3</v>
      </c>
      <c r="E16" s="21">
        <v>1</v>
      </c>
      <c r="F16" s="21">
        <v>2</v>
      </c>
      <c r="G16" s="21">
        <v>1</v>
      </c>
      <c r="H16" s="27"/>
      <c r="I16" s="27">
        <v>2</v>
      </c>
      <c r="J16" s="27">
        <v>3</v>
      </c>
      <c r="K16" s="27">
        <v>3</v>
      </c>
      <c r="L16" s="27">
        <v>1</v>
      </c>
      <c r="M16" s="27">
        <v>1</v>
      </c>
    </row>
    <row r="17" spans="1:13" x14ac:dyDescent="0.25">
      <c r="B17" s="74" t="s">
        <v>11</v>
      </c>
      <c r="C17" s="21">
        <v>3</v>
      </c>
      <c r="D17" s="21">
        <v>3</v>
      </c>
      <c r="E17" s="21"/>
      <c r="F17" s="21">
        <v>1</v>
      </c>
      <c r="G17" s="21">
        <v>1</v>
      </c>
      <c r="H17" s="27"/>
      <c r="I17" s="27">
        <v>1</v>
      </c>
      <c r="J17" s="27">
        <v>3</v>
      </c>
      <c r="K17" s="27">
        <v>3</v>
      </c>
      <c r="L17" s="27">
        <v>1</v>
      </c>
      <c r="M17" s="27">
        <v>1</v>
      </c>
    </row>
    <row r="18" spans="1:13" x14ac:dyDescent="0.25">
      <c r="B18" s="74" t="s">
        <v>57</v>
      </c>
      <c r="C18" s="21">
        <v>3</v>
      </c>
      <c r="D18" s="21">
        <v>3</v>
      </c>
      <c r="E18" s="21">
        <v>1</v>
      </c>
      <c r="F18" s="21">
        <v>1</v>
      </c>
      <c r="G18" s="21">
        <v>1</v>
      </c>
      <c r="H18" s="27">
        <v>1</v>
      </c>
      <c r="I18" s="27">
        <v>2</v>
      </c>
      <c r="J18" s="27">
        <v>2</v>
      </c>
      <c r="K18" s="27">
        <v>3</v>
      </c>
      <c r="L18" s="27">
        <v>1</v>
      </c>
      <c r="M18" s="27">
        <v>1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2" t="s">
        <v>29</v>
      </c>
      <c r="B22" s="212"/>
      <c r="C22" s="209" t="s">
        <v>6</v>
      </c>
      <c r="D22" s="209" t="s">
        <v>7</v>
      </c>
      <c r="E22" s="209" t="s">
        <v>5</v>
      </c>
      <c r="F22" s="209" t="s">
        <v>12</v>
      </c>
      <c r="G22" s="209" t="s">
        <v>13</v>
      </c>
      <c r="H22" s="209" t="s">
        <v>48</v>
      </c>
      <c r="I22" s="209" t="s">
        <v>49</v>
      </c>
      <c r="J22" s="209" t="s">
        <v>50</v>
      </c>
      <c r="K22" s="209" t="s">
        <v>51</v>
      </c>
      <c r="L22" s="209" t="s">
        <v>65</v>
      </c>
      <c r="M22" s="209" t="s">
        <v>66</v>
      </c>
    </row>
    <row r="23" spans="1:13" x14ac:dyDescent="0.25">
      <c r="A23" s="211" t="s">
        <v>28</v>
      </c>
      <c r="B23" s="21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13" x14ac:dyDescent="0.25">
      <c r="A24" s="46" t="s">
        <v>8</v>
      </c>
      <c r="B24" s="23" t="e">
        <f>F5</f>
        <v>#DIV/0!</v>
      </c>
      <c r="C24" s="134" t="e">
        <f>C14*$B$24/3</f>
        <v>#DIV/0!</v>
      </c>
      <c r="D24" s="134" t="e">
        <f>D14*$B$24/3</f>
        <v>#DIV/0!</v>
      </c>
      <c r="E24" s="134" t="e">
        <f t="shared" ref="E24:M24" si="0">E14*$B$24/3</f>
        <v>#DIV/0!</v>
      </c>
      <c r="F24" s="134" t="e">
        <f t="shared" si="0"/>
        <v>#DIV/0!</v>
      </c>
      <c r="G24" s="134" t="e">
        <f t="shared" si="0"/>
        <v>#DIV/0!</v>
      </c>
      <c r="H24" s="134" t="e">
        <f t="shared" si="0"/>
        <v>#DIV/0!</v>
      </c>
      <c r="I24" s="134" t="e">
        <f t="shared" si="0"/>
        <v>#DIV/0!</v>
      </c>
      <c r="J24" s="134" t="e">
        <f t="shared" si="0"/>
        <v>#DIV/0!</v>
      </c>
      <c r="K24" s="134" t="e">
        <f t="shared" si="0"/>
        <v>#DIV/0!</v>
      </c>
      <c r="L24" s="134" t="e">
        <f t="shared" si="0"/>
        <v>#DIV/0!</v>
      </c>
      <c r="M24" s="134" t="e">
        <f t="shared" si="0"/>
        <v>#DIV/0!</v>
      </c>
    </row>
    <row r="25" spans="1:13" x14ac:dyDescent="0.25">
      <c r="A25" s="46" t="s">
        <v>9</v>
      </c>
      <c r="B25" s="23" t="e">
        <f t="shared" ref="B25:B28" si="1">F6</f>
        <v>#DIV/0!</v>
      </c>
      <c r="C25" s="134" t="e">
        <f t="shared" ref="C25:M25" si="2">C15*$B$25/3</f>
        <v>#DIV/0!</v>
      </c>
      <c r="D25" s="134" t="e">
        <f t="shared" si="2"/>
        <v>#DIV/0!</v>
      </c>
      <c r="E25" s="134" t="e">
        <f t="shared" si="2"/>
        <v>#DIV/0!</v>
      </c>
      <c r="F25" s="134" t="e">
        <f t="shared" si="2"/>
        <v>#DIV/0!</v>
      </c>
      <c r="G25" s="134" t="e">
        <f t="shared" si="2"/>
        <v>#DIV/0!</v>
      </c>
      <c r="H25" s="134" t="e">
        <f t="shared" si="2"/>
        <v>#DIV/0!</v>
      </c>
      <c r="I25" s="134" t="e">
        <f t="shared" si="2"/>
        <v>#DIV/0!</v>
      </c>
      <c r="J25" s="134" t="e">
        <f t="shared" si="2"/>
        <v>#DIV/0!</v>
      </c>
      <c r="K25" s="134" t="e">
        <f t="shared" si="2"/>
        <v>#DIV/0!</v>
      </c>
      <c r="L25" s="134" t="e">
        <f t="shared" si="2"/>
        <v>#DIV/0!</v>
      </c>
      <c r="M25" s="134" t="e">
        <f t="shared" si="2"/>
        <v>#DIV/0!</v>
      </c>
    </row>
    <row r="26" spans="1:13" x14ac:dyDescent="0.25">
      <c r="A26" s="46" t="s">
        <v>10</v>
      </c>
      <c r="B26" s="23" t="e">
        <f t="shared" si="1"/>
        <v>#DIV/0!</v>
      </c>
      <c r="C26" s="134" t="e">
        <f t="shared" ref="C26:M26" si="3">C16*$B$26/3</f>
        <v>#DIV/0!</v>
      </c>
      <c r="D26" s="134" t="e">
        <f t="shared" si="3"/>
        <v>#DIV/0!</v>
      </c>
      <c r="E26" s="134" t="e">
        <f t="shared" si="3"/>
        <v>#DIV/0!</v>
      </c>
      <c r="F26" s="134" t="e">
        <f t="shared" si="3"/>
        <v>#DIV/0!</v>
      </c>
      <c r="G26" s="134" t="e">
        <f t="shared" si="3"/>
        <v>#DIV/0!</v>
      </c>
      <c r="H26" s="134" t="e">
        <f t="shared" si="3"/>
        <v>#DIV/0!</v>
      </c>
      <c r="I26" s="134" t="e">
        <f t="shared" si="3"/>
        <v>#DIV/0!</v>
      </c>
      <c r="J26" s="134" t="e">
        <f t="shared" si="3"/>
        <v>#DIV/0!</v>
      </c>
      <c r="K26" s="134" t="e">
        <f t="shared" si="3"/>
        <v>#DIV/0!</v>
      </c>
      <c r="L26" s="134" t="e">
        <f t="shared" si="3"/>
        <v>#DIV/0!</v>
      </c>
      <c r="M26" s="134" t="e">
        <f t="shared" si="3"/>
        <v>#DIV/0!</v>
      </c>
    </row>
    <row r="27" spans="1:13" x14ac:dyDescent="0.25">
      <c r="A27" s="46" t="s">
        <v>11</v>
      </c>
      <c r="B27" s="23" t="e">
        <f t="shared" si="1"/>
        <v>#DIV/0!</v>
      </c>
      <c r="C27" s="134" t="e">
        <f>C17*$B$27/3</f>
        <v>#DIV/0!</v>
      </c>
      <c r="D27" s="134" t="e">
        <f t="shared" ref="D27:M27" si="4">D17*$B$27/3</f>
        <v>#DIV/0!</v>
      </c>
      <c r="E27" s="134" t="e">
        <f t="shared" si="4"/>
        <v>#DIV/0!</v>
      </c>
      <c r="F27" s="134" t="e">
        <f t="shared" si="4"/>
        <v>#DIV/0!</v>
      </c>
      <c r="G27" s="134" t="e">
        <f t="shared" si="4"/>
        <v>#DIV/0!</v>
      </c>
      <c r="H27" s="134" t="e">
        <f t="shared" si="4"/>
        <v>#DIV/0!</v>
      </c>
      <c r="I27" s="134" t="e">
        <f t="shared" si="4"/>
        <v>#DIV/0!</v>
      </c>
      <c r="J27" s="134" t="e">
        <f t="shared" si="4"/>
        <v>#DIV/0!</v>
      </c>
      <c r="K27" s="134" t="e">
        <f t="shared" si="4"/>
        <v>#DIV/0!</v>
      </c>
      <c r="L27" s="134" t="e">
        <f t="shared" si="4"/>
        <v>#DIV/0!</v>
      </c>
      <c r="M27" s="134" t="e">
        <f t="shared" si="4"/>
        <v>#DIV/0!</v>
      </c>
    </row>
    <row r="28" spans="1:13" x14ac:dyDescent="0.25">
      <c r="A28" s="46" t="s">
        <v>57</v>
      </c>
      <c r="B28" s="23" t="e">
        <f t="shared" si="1"/>
        <v>#DIV/0!</v>
      </c>
      <c r="C28" s="134" t="e">
        <f>C18*$B$28/3</f>
        <v>#DIV/0!</v>
      </c>
      <c r="D28" s="134" t="e">
        <f>D18*$B$28/3</f>
        <v>#DIV/0!</v>
      </c>
      <c r="E28" s="134" t="e">
        <f t="shared" ref="E28:M28" si="5">E18*$B$28/3</f>
        <v>#DIV/0!</v>
      </c>
      <c r="F28" s="134" t="e">
        <f t="shared" si="5"/>
        <v>#DIV/0!</v>
      </c>
      <c r="G28" s="134" t="e">
        <f t="shared" si="5"/>
        <v>#DIV/0!</v>
      </c>
      <c r="H28" s="134" t="e">
        <f t="shared" si="5"/>
        <v>#DIV/0!</v>
      </c>
      <c r="I28" s="134" t="e">
        <f t="shared" si="5"/>
        <v>#DIV/0!</v>
      </c>
      <c r="J28" s="134" t="e">
        <f t="shared" si="5"/>
        <v>#DIV/0!</v>
      </c>
      <c r="K28" s="134" t="e">
        <f t="shared" si="5"/>
        <v>#DIV/0!</v>
      </c>
      <c r="L28" s="134" t="e">
        <f t="shared" si="5"/>
        <v>#DIV/0!</v>
      </c>
      <c r="M28" s="134" t="e">
        <f t="shared" si="5"/>
        <v>#DIV/0!</v>
      </c>
    </row>
    <row r="29" spans="1:13" x14ac:dyDescent="0.25">
      <c r="A29" s="46" t="s">
        <v>30</v>
      </c>
      <c r="B29" s="24"/>
      <c r="C29" s="133" t="e">
        <f>AVERAGE(C24:C28)</f>
        <v>#DIV/0!</v>
      </c>
      <c r="D29" s="133" t="e">
        <f t="shared" ref="D29:M29" si="6">AVERAGE(D24:D28)</f>
        <v>#DIV/0!</v>
      </c>
      <c r="E29" s="133" t="e">
        <f t="shared" si="6"/>
        <v>#DIV/0!</v>
      </c>
      <c r="F29" s="133" t="e">
        <f t="shared" si="6"/>
        <v>#DIV/0!</v>
      </c>
      <c r="G29" s="133" t="e">
        <f t="shared" si="6"/>
        <v>#DIV/0!</v>
      </c>
      <c r="H29" s="133" t="e">
        <f t="shared" si="6"/>
        <v>#DIV/0!</v>
      </c>
      <c r="I29" s="133" t="e">
        <f t="shared" si="6"/>
        <v>#DIV/0!</v>
      </c>
      <c r="J29" s="133" t="e">
        <f t="shared" si="6"/>
        <v>#DIV/0!</v>
      </c>
      <c r="K29" s="133" t="e">
        <f t="shared" si="6"/>
        <v>#DIV/0!</v>
      </c>
      <c r="L29" s="133" t="e">
        <f t="shared" si="6"/>
        <v>#DIV/0!</v>
      </c>
      <c r="M29" s="133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F22:F23"/>
    <mergeCell ref="G22:G23"/>
    <mergeCell ref="A23:B23"/>
    <mergeCell ref="A22:B22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="90" zoomScaleNormal="90" workbookViewId="0">
      <selection activeCell="H6" sqref="H6:L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8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471</v>
      </c>
      <c r="M5" s="204"/>
      <c r="N5" s="204" t="s">
        <v>44</v>
      </c>
      <c r="O5" s="204"/>
      <c r="P5" s="95" t="s">
        <v>432</v>
      </c>
    </row>
    <row r="6" spans="1:16" ht="18.75" x14ac:dyDescent="0.3">
      <c r="A6" s="204" t="s">
        <v>55</v>
      </c>
      <c r="B6" s="204"/>
      <c r="C6" s="204" t="s">
        <v>63</v>
      </c>
      <c r="D6" s="213"/>
      <c r="E6" s="213"/>
      <c r="F6" s="213"/>
      <c r="G6" s="213"/>
      <c r="H6" s="204" t="s">
        <v>45</v>
      </c>
      <c r="I6" s="204"/>
      <c r="J6" s="204"/>
      <c r="K6" s="204"/>
      <c r="L6" s="204"/>
      <c r="M6" s="214" t="s">
        <v>433</v>
      </c>
      <c r="N6" s="215"/>
      <c r="O6" s="215"/>
      <c r="P6" s="215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9" t="s">
        <v>452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1</v>
      </c>
      <c r="D12" s="21" t="s">
        <v>2</v>
      </c>
      <c r="E12" s="21" t="s">
        <v>0</v>
      </c>
      <c r="F12" s="21" t="s">
        <v>1</v>
      </c>
      <c r="G12" s="21" t="s">
        <v>2</v>
      </c>
      <c r="H12" s="21" t="s">
        <v>3</v>
      </c>
      <c r="I12" s="21" t="s">
        <v>0</v>
      </c>
      <c r="J12" s="21" t="s">
        <v>1</v>
      </c>
      <c r="K12" s="21" t="s">
        <v>2</v>
      </c>
      <c r="L12" s="21" t="s">
        <v>3</v>
      </c>
      <c r="M12" s="21" t="s">
        <v>3</v>
      </c>
      <c r="N12" s="21" t="s">
        <v>1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157" t="s">
        <v>71</v>
      </c>
      <c r="B15" s="158" t="s">
        <v>72</v>
      </c>
      <c r="C15" s="22">
        <v>5</v>
      </c>
      <c r="D15" s="22">
        <v>5</v>
      </c>
      <c r="E15" s="22"/>
      <c r="F15" s="22">
        <v>4</v>
      </c>
      <c r="G15" s="22">
        <v>4</v>
      </c>
      <c r="H15" s="22">
        <v>2</v>
      </c>
      <c r="I15" s="22"/>
      <c r="J15" s="22">
        <v>8</v>
      </c>
      <c r="K15" s="22">
        <v>8</v>
      </c>
      <c r="L15" s="22">
        <v>7</v>
      </c>
      <c r="M15" s="22"/>
      <c r="N15" s="22">
        <v>12</v>
      </c>
      <c r="O15" s="76"/>
      <c r="P15" s="25">
        <f>SUM(C15:N15)</f>
        <v>55</v>
      </c>
    </row>
    <row r="16" spans="1:16" s="12" customFormat="1" x14ac:dyDescent="0.25">
      <c r="A16" s="157" t="s">
        <v>73</v>
      </c>
      <c r="B16" s="158" t="s">
        <v>74</v>
      </c>
      <c r="C16" s="75">
        <v>5</v>
      </c>
      <c r="D16" s="22"/>
      <c r="E16" s="22">
        <v>3</v>
      </c>
      <c r="F16" s="22">
        <v>4</v>
      </c>
      <c r="G16" s="22">
        <v>4</v>
      </c>
      <c r="H16" s="22"/>
      <c r="I16" s="22"/>
      <c r="J16" s="22">
        <v>5</v>
      </c>
      <c r="K16" s="22"/>
      <c r="L16" s="22">
        <v>7</v>
      </c>
      <c r="M16" s="22"/>
      <c r="N16" s="22">
        <v>9</v>
      </c>
      <c r="O16" s="76"/>
      <c r="P16" s="25">
        <f t="shared" ref="P16:P79" si="1">SUM(C16:N16)</f>
        <v>37</v>
      </c>
    </row>
    <row r="17" spans="1:16" s="12" customFormat="1" x14ac:dyDescent="0.25">
      <c r="A17" s="157" t="s">
        <v>77</v>
      </c>
      <c r="B17" s="158" t="s">
        <v>78</v>
      </c>
      <c r="C17" s="22">
        <v>2</v>
      </c>
      <c r="D17" s="22"/>
      <c r="E17" s="75">
        <v>3</v>
      </c>
      <c r="F17" s="22">
        <v>4</v>
      </c>
      <c r="G17" s="22"/>
      <c r="H17" s="22">
        <v>2</v>
      </c>
      <c r="I17" s="22">
        <v>2</v>
      </c>
      <c r="J17" s="22">
        <v>6</v>
      </c>
      <c r="K17" s="22"/>
      <c r="L17" s="22"/>
      <c r="M17" s="22">
        <v>8</v>
      </c>
      <c r="N17" s="22">
        <v>13</v>
      </c>
      <c r="O17" s="76"/>
      <c r="P17" s="25">
        <f t="shared" si="1"/>
        <v>40</v>
      </c>
    </row>
    <row r="18" spans="1:16" s="12" customFormat="1" x14ac:dyDescent="0.25">
      <c r="A18" s="157" t="s">
        <v>81</v>
      </c>
      <c r="B18" s="158" t="s">
        <v>82</v>
      </c>
      <c r="C18" s="75">
        <v>5</v>
      </c>
      <c r="D18" s="22">
        <v>5</v>
      </c>
      <c r="E18" s="22">
        <v>4</v>
      </c>
      <c r="F18" s="22"/>
      <c r="G18" s="22">
        <v>4</v>
      </c>
      <c r="H18" s="22">
        <v>3</v>
      </c>
      <c r="I18" s="22"/>
      <c r="J18" s="22">
        <v>7</v>
      </c>
      <c r="K18" s="22">
        <v>5</v>
      </c>
      <c r="L18" s="22">
        <v>7</v>
      </c>
      <c r="M18" s="22"/>
      <c r="N18" s="22">
        <v>12</v>
      </c>
      <c r="O18" s="76"/>
      <c r="P18" s="25">
        <f t="shared" si="1"/>
        <v>52</v>
      </c>
    </row>
    <row r="19" spans="1:16" s="12" customFormat="1" x14ac:dyDescent="0.25">
      <c r="A19" s="157" t="s">
        <v>85</v>
      </c>
      <c r="B19" s="158" t="s">
        <v>86</v>
      </c>
      <c r="C19" s="22">
        <v>5</v>
      </c>
      <c r="D19" s="22">
        <v>3</v>
      </c>
      <c r="E19" s="22">
        <v>2</v>
      </c>
      <c r="F19" s="22">
        <v>1</v>
      </c>
      <c r="G19" s="22">
        <v>5</v>
      </c>
      <c r="H19" s="22">
        <v>3</v>
      </c>
      <c r="I19" s="22"/>
      <c r="J19" s="22"/>
      <c r="K19" s="22">
        <v>6</v>
      </c>
      <c r="L19" s="22"/>
      <c r="M19" s="22">
        <v>7</v>
      </c>
      <c r="N19" s="22">
        <v>11</v>
      </c>
      <c r="O19" s="76"/>
      <c r="P19" s="25">
        <f t="shared" si="1"/>
        <v>43</v>
      </c>
    </row>
    <row r="20" spans="1:16" s="12" customFormat="1" x14ac:dyDescent="0.25">
      <c r="A20" s="157" t="s">
        <v>87</v>
      </c>
      <c r="B20" s="158" t="s">
        <v>88</v>
      </c>
      <c r="C20" s="75">
        <v>3</v>
      </c>
      <c r="D20" s="22"/>
      <c r="E20" s="22"/>
      <c r="F20" s="22"/>
      <c r="G20" s="22">
        <v>1</v>
      </c>
      <c r="H20" s="22"/>
      <c r="I20" s="22"/>
      <c r="J20" s="22">
        <v>7</v>
      </c>
      <c r="K20" s="22">
        <v>8</v>
      </c>
      <c r="L20" s="22">
        <v>8</v>
      </c>
      <c r="M20" s="22"/>
      <c r="N20" s="22">
        <v>13</v>
      </c>
      <c r="O20" s="76"/>
      <c r="P20" s="25">
        <f t="shared" si="1"/>
        <v>40</v>
      </c>
    </row>
    <row r="21" spans="1:16" s="12" customFormat="1" x14ac:dyDescent="0.25">
      <c r="A21" s="157" t="s">
        <v>89</v>
      </c>
      <c r="B21" s="158" t="s">
        <v>90</v>
      </c>
      <c r="C21" s="22">
        <v>5</v>
      </c>
      <c r="D21" s="22">
        <v>5</v>
      </c>
      <c r="E21" s="22"/>
      <c r="F21" s="22">
        <v>4</v>
      </c>
      <c r="G21" s="22">
        <v>4</v>
      </c>
      <c r="H21" s="22">
        <v>2</v>
      </c>
      <c r="I21" s="22"/>
      <c r="J21" s="22"/>
      <c r="K21" s="22"/>
      <c r="L21" s="22">
        <v>9</v>
      </c>
      <c r="M21" s="22">
        <v>10</v>
      </c>
      <c r="N21" s="22">
        <v>13</v>
      </c>
      <c r="O21" s="76"/>
      <c r="P21" s="25">
        <f t="shared" si="1"/>
        <v>52</v>
      </c>
    </row>
    <row r="22" spans="1:16" s="12" customFormat="1" x14ac:dyDescent="0.25">
      <c r="A22" s="157" t="s">
        <v>93</v>
      </c>
      <c r="B22" s="158" t="s">
        <v>94</v>
      </c>
      <c r="C22" s="75">
        <v>5</v>
      </c>
      <c r="D22" s="22"/>
      <c r="E22" s="22">
        <v>3</v>
      </c>
      <c r="F22" s="22">
        <v>4</v>
      </c>
      <c r="G22" s="22">
        <v>4</v>
      </c>
      <c r="H22" s="22"/>
      <c r="I22" s="22"/>
      <c r="J22" s="22"/>
      <c r="K22" s="22"/>
      <c r="L22" s="22"/>
      <c r="M22" s="22"/>
      <c r="N22" s="22"/>
      <c r="O22" s="76"/>
      <c r="P22" s="25">
        <f t="shared" si="1"/>
        <v>16</v>
      </c>
    </row>
    <row r="23" spans="1:16" s="12" customFormat="1" x14ac:dyDescent="0.25">
      <c r="A23" s="157" t="s">
        <v>99</v>
      </c>
      <c r="B23" s="158" t="s">
        <v>100</v>
      </c>
      <c r="C23" s="22">
        <v>3</v>
      </c>
      <c r="D23" s="22">
        <v>5</v>
      </c>
      <c r="E23" s="75">
        <v>4</v>
      </c>
      <c r="F23" s="22"/>
      <c r="G23" s="22"/>
      <c r="H23" s="22"/>
      <c r="I23" s="22">
        <v>4</v>
      </c>
      <c r="J23" s="22">
        <v>8</v>
      </c>
      <c r="K23" s="22"/>
      <c r="L23" s="22">
        <v>8</v>
      </c>
      <c r="M23" s="22">
        <v>9</v>
      </c>
      <c r="N23" s="22">
        <v>12</v>
      </c>
      <c r="O23" s="76"/>
      <c r="P23" s="25">
        <f t="shared" si="1"/>
        <v>53</v>
      </c>
    </row>
    <row r="24" spans="1:16" s="12" customFormat="1" x14ac:dyDescent="0.25">
      <c r="A24" s="157" t="s">
        <v>105</v>
      </c>
      <c r="B24" s="158" t="s">
        <v>106</v>
      </c>
      <c r="C24" s="22">
        <v>4</v>
      </c>
      <c r="D24" s="22"/>
      <c r="E24" s="75">
        <v>5</v>
      </c>
      <c r="F24" s="22">
        <v>5</v>
      </c>
      <c r="G24" s="22">
        <v>3</v>
      </c>
      <c r="H24" s="22"/>
      <c r="I24" s="22">
        <v>4</v>
      </c>
      <c r="J24" s="22"/>
      <c r="K24" s="22">
        <v>9</v>
      </c>
      <c r="L24" s="22">
        <v>8</v>
      </c>
      <c r="M24" s="22">
        <v>8</v>
      </c>
      <c r="N24" s="22">
        <v>12</v>
      </c>
      <c r="O24" s="76"/>
      <c r="P24" s="25">
        <f t="shared" si="1"/>
        <v>58</v>
      </c>
    </row>
    <row r="25" spans="1:16" s="12" customFormat="1" x14ac:dyDescent="0.25">
      <c r="A25" s="157" t="s">
        <v>109</v>
      </c>
      <c r="B25" s="158" t="s">
        <v>110</v>
      </c>
      <c r="C25" s="75">
        <v>5</v>
      </c>
      <c r="D25" s="22">
        <v>5</v>
      </c>
      <c r="E25" s="22">
        <v>4</v>
      </c>
      <c r="F25" s="22"/>
      <c r="G25" s="22">
        <v>4</v>
      </c>
      <c r="H25" s="22">
        <v>3</v>
      </c>
      <c r="I25" s="22"/>
      <c r="J25" s="22">
        <v>7</v>
      </c>
      <c r="K25" s="22"/>
      <c r="L25" s="22">
        <v>5</v>
      </c>
      <c r="M25" s="22">
        <v>5</v>
      </c>
      <c r="N25" s="22">
        <v>12</v>
      </c>
      <c r="O25" s="76"/>
      <c r="P25" s="25">
        <f t="shared" si="1"/>
        <v>50</v>
      </c>
    </row>
    <row r="26" spans="1:16" s="12" customFormat="1" x14ac:dyDescent="0.25">
      <c r="A26" s="157" t="s">
        <v>111</v>
      </c>
      <c r="B26" s="158" t="s">
        <v>112</v>
      </c>
      <c r="C26" s="22">
        <v>5</v>
      </c>
      <c r="D26" s="22">
        <v>3</v>
      </c>
      <c r="E26" s="22">
        <v>2</v>
      </c>
      <c r="F26" s="22">
        <v>1</v>
      </c>
      <c r="G26" s="22">
        <v>5</v>
      </c>
      <c r="H26" s="22">
        <v>3</v>
      </c>
      <c r="I26" s="22"/>
      <c r="J26" s="22">
        <v>5</v>
      </c>
      <c r="K26" s="22">
        <v>6</v>
      </c>
      <c r="L26" s="22">
        <v>8</v>
      </c>
      <c r="M26" s="22"/>
      <c r="N26" s="22">
        <v>10</v>
      </c>
      <c r="O26" s="76"/>
      <c r="P26" s="25">
        <f t="shared" si="1"/>
        <v>48</v>
      </c>
    </row>
    <row r="27" spans="1:16" s="12" customFormat="1" x14ac:dyDescent="0.25">
      <c r="A27" s="157" t="s">
        <v>113</v>
      </c>
      <c r="B27" s="158" t="s">
        <v>114</v>
      </c>
      <c r="C27" s="75">
        <v>3</v>
      </c>
      <c r="D27" s="22"/>
      <c r="E27" s="22"/>
      <c r="F27" s="22"/>
      <c r="G27" s="22">
        <v>1</v>
      </c>
      <c r="H27" s="22"/>
      <c r="I27" s="22"/>
      <c r="J27" s="22"/>
      <c r="K27" s="22">
        <v>6</v>
      </c>
      <c r="L27" s="22">
        <v>5</v>
      </c>
      <c r="M27" s="22">
        <v>7</v>
      </c>
      <c r="N27" s="22">
        <v>14</v>
      </c>
      <c r="O27" s="76"/>
      <c r="P27" s="25">
        <f t="shared" si="1"/>
        <v>36</v>
      </c>
    </row>
    <row r="28" spans="1:16" s="12" customFormat="1" x14ac:dyDescent="0.25">
      <c r="A28" s="157" t="s">
        <v>115</v>
      </c>
      <c r="B28" s="158" t="s">
        <v>116</v>
      </c>
      <c r="C28" s="22">
        <v>5</v>
      </c>
      <c r="D28" s="22">
        <v>5</v>
      </c>
      <c r="E28" s="22"/>
      <c r="F28" s="22">
        <v>4</v>
      </c>
      <c r="G28" s="22">
        <v>4</v>
      </c>
      <c r="H28" s="22">
        <v>2</v>
      </c>
      <c r="I28" s="22"/>
      <c r="J28" s="22">
        <v>8</v>
      </c>
      <c r="K28" s="22">
        <v>8</v>
      </c>
      <c r="L28" s="22">
        <v>7</v>
      </c>
      <c r="M28" s="22"/>
      <c r="N28" s="22">
        <v>12</v>
      </c>
      <c r="O28" s="76"/>
      <c r="P28" s="25">
        <f t="shared" si="1"/>
        <v>55</v>
      </c>
    </row>
    <row r="29" spans="1:16" s="12" customFormat="1" x14ac:dyDescent="0.25">
      <c r="A29" s="157" t="s">
        <v>121</v>
      </c>
      <c r="B29" s="158" t="s">
        <v>122</v>
      </c>
      <c r="C29" s="75">
        <v>5</v>
      </c>
      <c r="D29" s="22"/>
      <c r="E29" s="22">
        <v>3</v>
      </c>
      <c r="F29" s="22">
        <v>4</v>
      </c>
      <c r="G29" s="22">
        <v>4</v>
      </c>
      <c r="H29" s="22"/>
      <c r="I29" s="22"/>
      <c r="J29" s="22"/>
      <c r="K29" s="22">
        <v>6</v>
      </c>
      <c r="L29" s="22">
        <v>7</v>
      </c>
      <c r="M29" s="22"/>
      <c r="N29" s="22">
        <v>13</v>
      </c>
      <c r="O29" s="76"/>
      <c r="P29" s="25">
        <f t="shared" si="1"/>
        <v>42</v>
      </c>
    </row>
    <row r="30" spans="1:16" s="12" customFormat="1" x14ac:dyDescent="0.25">
      <c r="A30" s="157" t="s">
        <v>123</v>
      </c>
      <c r="B30" s="158" t="s">
        <v>124</v>
      </c>
      <c r="C30" s="75">
        <v>5</v>
      </c>
      <c r="D30" s="22">
        <v>5</v>
      </c>
      <c r="E30" s="22">
        <v>4</v>
      </c>
      <c r="F30" s="22"/>
      <c r="G30" s="22">
        <v>4</v>
      </c>
      <c r="H30" s="22">
        <v>3</v>
      </c>
      <c r="I30" s="22"/>
      <c r="J30" s="22">
        <v>7</v>
      </c>
      <c r="K30" s="22"/>
      <c r="L30" s="22">
        <v>5</v>
      </c>
      <c r="M30" s="22">
        <v>5</v>
      </c>
      <c r="N30" s="22">
        <v>12</v>
      </c>
      <c r="O30" s="76"/>
      <c r="P30" s="25">
        <f t="shared" si="1"/>
        <v>50</v>
      </c>
    </row>
    <row r="31" spans="1:16" s="12" customFormat="1" x14ac:dyDescent="0.25">
      <c r="A31" s="157" t="s">
        <v>127</v>
      </c>
      <c r="B31" s="158" t="s">
        <v>128</v>
      </c>
      <c r="C31" s="22">
        <v>5</v>
      </c>
      <c r="D31" s="22">
        <v>3</v>
      </c>
      <c r="E31" s="22">
        <v>2</v>
      </c>
      <c r="F31" s="22">
        <v>1</v>
      </c>
      <c r="G31" s="22">
        <v>5</v>
      </c>
      <c r="H31" s="22">
        <v>3</v>
      </c>
      <c r="I31" s="22"/>
      <c r="J31" s="22">
        <v>5</v>
      </c>
      <c r="K31" s="22">
        <v>6</v>
      </c>
      <c r="L31" s="22">
        <v>8</v>
      </c>
      <c r="M31" s="22"/>
      <c r="N31" s="22">
        <v>10</v>
      </c>
      <c r="O31" s="76"/>
      <c r="P31" s="25">
        <f t="shared" si="1"/>
        <v>48</v>
      </c>
    </row>
    <row r="32" spans="1:16" s="12" customFormat="1" x14ac:dyDescent="0.25">
      <c r="A32" s="157" t="s">
        <v>129</v>
      </c>
      <c r="B32" s="158" t="s">
        <v>130</v>
      </c>
      <c r="C32" s="75">
        <v>3</v>
      </c>
      <c r="D32" s="22"/>
      <c r="E32" s="22"/>
      <c r="F32" s="22"/>
      <c r="G32" s="22">
        <v>1</v>
      </c>
      <c r="H32" s="22"/>
      <c r="I32" s="22"/>
      <c r="J32" s="22"/>
      <c r="K32" s="22">
        <v>6</v>
      </c>
      <c r="L32" s="22">
        <v>5</v>
      </c>
      <c r="M32" s="22">
        <v>7</v>
      </c>
      <c r="N32" s="22">
        <v>14</v>
      </c>
      <c r="O32" s="76"/>
      <c r="P32" s="25">
        <f t="shared" si="1"/>
        <v>36</v>
      </c>
    </row>
    <row r="33" spans="1:16" s="12" customFormat="1" x14ac:dyDescent="0.25">
      <c r="A33" s="157" t="s">
        <v>131</v>
      </c>
      <c r="B33" s="158" t="s">
        <v>132</v>
      </c>
      <c r="C33" s="22">
        <v>5</v>
      </c>
      <c r="D33" s="22">
        <v>5</v>
      </c>
      <c r="E33" s="22"/>
      <c r="F33" s="22">
        <v>4</v>
      </c>
      <c r="G33" s="22">
        <v>4</v>
      </c>
      <c r="H33" s="22">
        <v>5</v>
      </c>
      <c r="I33" s="22"/>
      <c r="J33" s="22">
        <v>8</v>
      </c>
      <c r="K33" s="22">
        <v>8</v>
      </c>
      <c r="L33" s="22">
        <v>7</v>
      </c>
      <c r="M33" s="22"/>
      <c r="N33" s="22">
        <v>12</v>
      </c>
      <c r="O33" s="76"/>
      <c r="P33" s="25">
        <f t="shared" si="1"/>
        <v>58</v>
      </c>
    </row>
    <row r="34" spans="1:16" s="12" customFormat="1" x14ac:dyDescent="0.25">
      <c r="A34" s="157" t="s">
        <v>133</v>
      </c>
      <c r="B34" s="158" t="s">
        <v>134</v>
      </c>
      <c r="C34" s="75">
        <v>5</v>
      </c>
      <c r="D34" s="22"/>
      <c r="E34" s="22">
        <v>3</v>
      </c>
      <c r="F34" s="22">
        <v>4</v>
      </c>
      <c r="G34" s="22">
        <v>4</v>
      </c>
      <c r="H34" s="22"/>
      <c r="I34" s="22"/>
      <c r="J34" s="22"/>
      <c r="K34" s="22">
        <v>6</v>
      </c>
      <c r="L34" s="22">
        <v>7</v>
      </c>
      <c r="M34" s="22"/>
      <c r="N34" s="22">
        <v>13</v>
      </c>
      <c r="O34" s="76"/>
      <c r="P34" s="25">
        <f t="shared" si="1"/>
        <v>42</v>
      </c>
    </row>
    <row r="35" spans="1:16" s="12" customFormat="1" x14ac:dyDescent="0.25">
      <c r="A35" s="157" t="s">
        <v>137</v>
      </c>
      <c r="B35" s="158" t="s">
        <v>138</v>
      </c>
      <c r="C35" s="75">
        <v>5</v>
      </c>
      <c r="D35" s="22">
        <v>5</v>
      </c>
      <c r="E35" s="22">
        <v>4</v>
      </c>
      <c r="F35" s="22"/>
      <c r="G35" s="22">
        <v>4</v>
      </c>
      <c r="H35" s="22">
        <v>3</v>
      </c>
      <c r="I35" s="22"/>
      <c r="J35" s="22">
        <v>7</v>
      </c>
      <c r="K35" s="22"/>
      <c r="L35" s="22">
        <v>5</v>
      </c>
      <c r="M35" s="22">
        <v>5</v>
      </c>
      <c r="N35" s="22">
        <v>12</v>
      </c>
      <c r="O35" s="76"/>
      <c r="P35" s="25">
        <f t="shared" si="1"/>
        <v>50</v>
      </c>
    </row>
    <row r="36" spans="1:16" s="12" customFormat="1" x14ac:dyDescent="0.25">
      <c r="A36" s="157" t="s">
        <v>149</v>
      </c>
      <c r="B36" s="158" t="s">
        <v>150</v>
      </c>
      <c r="C36" s="22">
        <v>5</v>
      </c>
      <c r="D36" s="22">
        <v>3</v>
      </c>
      <c r="E36" s="22">
        <v>2</v>
      </c>
      <c r="F36" s="22">
        <v>1</v>
      </c>
      <c r="G36" s="22">
        <v>5</v>
      </c>
      <c r="H36" s="22">
        <v>3</v>
      </c>
      <c r="I36" s="22"/>
      <c r="J36" s="22">
        <v>5</v>
      </c>
      <c r="K36" s="22">
        <v>6</v>
      </c>
      <c r="L36" s="22">
        <v>8</v>
      </c>
      <c r="M36" s="22"/>
      <c r="N36" s="22">
        <v>10</v>
      </c>
      <c r="O36" s="76"/>
      <c r="P36" s="25">
        <f t="shared" si="1"/>
        <v>48</v>
      </c>
    </row>
    <row r="37" spans="1:16" s="12" customFormat="1" x14ac:dyDescent="0.25">
      <c r="A37" s="157" t="s">
        <v>153</v>
      </c>
      <c r="B37" s="158" t="s">
        <v>154</v>
      </c>
      <c r="C37" s="75">
        <v>3</v>
      </c>
      <c r="D37" s="22"/>
      <c r="E37" s="22"/>
      <c r="F37" s="22"/>
      <c r="G37" s="22">
        <v>1</v>
      </c>
      <c r="H37" s="22"/>
      <c r="I37" s="22"/>
      <c r="J37" s="22"/>
      <c r="K37" s="22">
        <v>6</v>
      </c>
      <c r="L37" s="22">
        <v>5</v>
      </c>
      <c r="M37" s="22">
        <v>7</v>
      </c>
      <c r="N37" s="22">
        <v>14</v>
      </c>
      <c r="O37" s="76"/>
      <c r="P37" s="25">
        <f t="shared" si="1"/>
        <v>36</v>
      </c>
    </row>
    <row r="38" spans="1:16" s="12" customFormat="1" x14ac:dyDescent="0.25">
      <c r="A38" s="157" t="s">
        <v>155</v>
      </c>
      <c r="B38" s="158" t="s">
        <v>156</v>
      </c>
      <c r="C38" s="22">
        <v>5</v>
      </c>
      <c r="D38" s="22">
        <v>5</v>
      </c>
      <c r="E38" s="22"/>
      <c r="F38" s="22">
        <v>4</v>
      </c>
      <c r="G38" s="22">
        <v>4</v>
      </c>
      <c r="H38" s="22">
        <v>2</v>
      </c>
      <c r="I38" s="22"/>
      <c r="J38" s="22">
        <v>8</v>
      </c>
      <c r="K38" s="22">
        <v>8</v>
      </c>
      <c r="L38" s="22">
        <v>7</v>
      </c>
      <c r="M38" s="22"/>
      <c r="N38" s="22">
        <v>12</v>
      </c>
      <c r="O38" s="76"/>
      <c r="P38" s="25">
        <f t="shared" si="1"/>
        <v>55</v>
      </c>
    </row>
    <row r="39" spans="1:16" s="12" customFormat="1" x14ac:dyDescent="0.25">
      <c r="A39" s="157" t="s">
        <v>157</v>
      </c>
      <c r="B39" s="158" t="s">
        <v>158</v>
      </c>
      <c r="C39" s="75">
        <v>5</v>
      </c>
      <c r="D39" s="22"/>
      <c r="E39" s="22">
        <v>3</v>
      </c>
      <c r="F39" s="22">
        <v>4</v>
      </c>
      <c r="G39" s="22">
        <v>4</v>
      </c>
      <c r="H39" s="22"/>
      <c r="I39" s="22"/>
      <c r="J39" s="22"/>
      <c r="K39" s="22">
        <v>6</v>
      </c>
      <c r="L39" s="22">
        <v>7</v>
      </c>
      <c r="M39" s="22"/>
      <c r="N39" s="22">
        <v>13</v>
      </c>
      <c r="O39" s="76"/>
      <c r="P39" s="25">
        <f t="shared" si="1"/>
        <v>42</v>
      </c>
    </row>
    <row r="40" spans="1:16" s="12" customFormat="1" x14ac:dyDescent="0.25">
      <c r="A40" s="157" t="s">
        <v>159</v>
      </c>
      <c r="B40" s="158" t="s">
        <v>160</v>
      </c>
      <c r="C40" s="75">
        <v>5</v>
      </c>
      <c r="D40" s="22">
        <v>5</v>
      </c>
      <c r="E40" s="22">
        <v>4</v>
      </c>
      <c r="F40" s="22"/>
      <c r="G40" s="22">
        <v>4</v>
      </c>
      <c r="H40" s="22">
        <v>3</v>
      </c>
      <c r="I40" s="22"/>
      <c r="J40" s="22">
        <v>7</v>
      </c>
      <c r="K40" s="22"/>
      <c r="L40" s="22">
        <v>5</v>
      </c>
      <c r="M40" s="22">
        <v>5</v>
      </c>
      <c r="N40" s="22">
        <v>12</v>
      </c>
      <c r="O40" s="76"/>
      <c r="P40" s="25">
        <f t="shared" si="1"/>
        <v>50</v>
      </c>
    </row>
    <row r="41" spans="1:16" s="12" customFormat="1" x14ac:dyDescent="0.25">
      <c r="A41" s="157" t="s">
        <v>163</v>
      </c>
      <c r="B41" s="158" t="s">
        <v>164</v>
      </c>
      <c r="C41" s="22">
        <v>5</v>
      </c>
      <c r="D41" s="22">
        <v>3</v>
      </c>
      <c r="E41" s="22">
        <v>2</v>
      </c>
      <c r="F41" s="22">
        <v>1</v>
      </c>
      <c r="G41" s="22">
        <v>5</v>
      </c>
      <c r="H41" s="22">
        <v>5</v>
      </c>
      <c r="I41" s="22"/>
      <c r="J41" s="22">
        <v>5</v>
      </c>
      <c r="K41" s="22">
        <v>6</v>
      </c>
      <c r="L41" s="22">
        <v>8</v>
      </c>
      <c r="M41" s="22"/>
      <c r="N41" s="22">
        <v>10</v>
      </c>
      <c r="O41" s="76"/>
      <c r="P41" s="25">
        <f t="shared" si="1"/>
        <v>50</v>
      </c>
    </row>
    <row r="42" spans="1:16" s="12" customFormat="1" x14ac:dyDescent="0.25">
      <c r="A42" s="157" t="s">
        <v>165</v>
      </c>
      <c r="B42" s="158" t="s">
        <v>166</v>
      </c>
      <c r="C42" s="75">
        <v>3</v>
      </c>
      <c r="D42" s="22"/>
      <c r="E42" s="22"/>
      <c r="F42" s="22"/>
      <c r="G42" s="22">
        <v>1</v>
      </c>
      <c r="H42" s="22"/>
      <c r="I42" s="22"/>
      <c r="J42" s="22"/>
      <c r="K42" s="22">
        <v>6</v>
      </c>
      <c r="L42" s="22">
        <v>5</v>
      </c>
      <c r="M42" s="22">
        <v>7</v>
      </c>
      <c r="N42" s="22">
        <v>14</v>
      </c>
      <c r="O42" s="76"/>
      <c r="P42" s="25">
        <f t="shared" si="1"/>
        <v>36</v>
      </c>
    </row>
    <row r="43" spans="1:16" s="12" customFormat="1" x14ac:dyDescent="0.25">
      <c r="A43" s="157" t="s">
        <v>167</v>
      </c>
      <c r="B43" s="158" t="s">
        <v>168</v>
      </c>
      <c r="C43" s="22">
        <v>5</v>
      </c>
      <c r="D43" s="22">
        <v>5</v>
      </c>
      <c r="E43" s="22"/>
      <c r="F43" s="22">
        <v>4</v>
      </c>
      <c r="G43" s="22">
        <v>4</v>
      </c>
      <c r="H43" s="22">
        <v>2</v>
      </c>
      <c r="I43" s="22"/>
      <c r="J43" s="22">
        <v>8</v>
      </c>
      <c r="K43" s="22">
        <v>8</v>
      </c>
      <c r="L43" s="22">
        <v>7</v>
      </c>
      <c r="M43" s="22"/>
      <c r="N43" s="22">
        <v>12</v>
      </c>
      <c r="O43" s="76"/>
      <c r="P43" s="25">
        <f t="shared" si="1"/>
        <v>55</v>
      </c>
    </row>
    <row r="44" spans="1:16" s="12" customFormat="1" x14ac:dyDescent="0.25">
      <c r="A44" s="157" t="s">
        <v>177</v>
      </c>
      <c r="B44" s="158" t="s">
        <v>178</v>
      </c>
      <c r="C44" s="75">
        <v>5</v>
      </c>
      <c r="D44" s="22"/>
      <c r="E44" s="22">
        <v>3</v>
      </c>
      <c r="F44" s="22">
        <v>4</v>
      </c>
      <c r="G44" s="22">
        <v>4</v>
      </c>
      <c r="H44" s="22"/>
      <c r="I44" s="22"/>
      <c r="J44" s="22"/>
      <c r="K44" s="22">
        <v>6</v>
      </c>
      <c r="L44" s="22">
        <v>7</v>
      </c>
      <c r="M44" s="22"/>
      <c r="N44" s="22">
        <v>13</v>
      </c>
      <c r="O44" s="76"/>
      <c r="P44" s="25">
        <f t="shared" si="1"/>
        <v>42</v>
      </c>
    </row>
    <row r="45" spans="1:16" s="12" customFormat="1" x14ac:dyDescent="0.25">
      <c r="A45" s="157" t="s">
        <v>179</v>
      </c>
      <c r="B45" s="158" t="s">
        <v>180</v>
      </c>
      <c r="C45" s="75">
        <v>5</v>
      </c>
      <c r="D45" s="22">
        <v>5</v>
      </c>
      <c r="E45" s="22">
        <v>4</v>
      </c>
      <c r="F45" s="22"/>
      <c r="G45" s="22">
        <v>4</v>
      </c>
      <c r="H45" s="22">
        <v>3</v>
      </c>
      <c r="I45" s="22"/>
      <c r="J45" s="22">
        <v>7</v>
      </c>
      <c r="K45" s="22"/>
      <c r="L45" s="22">
        <v>5</v>
      </c>
      <c r="M45" s="22">
        <v>5</v>
      </c>
      <c r="N45" s="22">
        <v>12</v>
      </c>
      <c r="O45" s="76"/>
      <c r="P45" s="25">
        <f t="shared" si="1"/>
        <v>50</v>
      </c>
    </row>
    <row r="46" spans="1:16" s="12" customFormat="1" x14ac:dyDescent="0.25">
      <c r="A46" s="157" t="s">
        <v>181</v>
      </c>
      <c r="B46" s="158" t="s">
        <v>182</v>
      </c>
      <c r="C46" s="22">
        <v>5</v>
      </c>
      <c r="D46" s="22">
        <v>3</v>
      </c>
      <c r="E46" s="22">
        <v>2</v>
      </c>
      <c r="F46" s="22">
        <v>1</v>
      </c>
      <c r="G46" s="22">
        <v>5</v>
      </c>
      <c r="H46" s="22">
        <v>5</v>
      </c>
      <c r="I46" s="22"/>
      <c r="J46" s="22">
        <v>5</v>
      </c>
      <c r="K46" s="22">
        <v>6</v>
      </c>
      <c r="L46" s="22">
        <v>8</v>
      </c>
      <c r="M46" s="22"/>
      <c r="N46" s="22">
        <v>10</v>
      </c>
      <c r="O46" s="76"/>
      <c r="P46" s="25">
        <f t="shared" si="1"/>
        <v>50</v>
      </c>
    </row>
    <row r="47" spans="1:16" s="12" customFormat="1" x14ac:dyDescent="0.25">
      <c r="A47" s="157" t="s">
        <v>189</v>
      </c>
      <c r="B47" s="158" t="s">
        <v>190</v>
      </c>
      <c r="C47" s="75">
        <v>3</v>
      </c>
      <c r="D47" s="22"/>
      <c r="E47" s="22"/>
      <c r="F47" s="22"/>
      <c r="G47" s="22">
        <v>1</v>
      </c>
      <c r="H47" s="22"/>
      <c r="I47" s="22"/>
      <c r="J47" s="22"/>
      <c r="K47" s="22">
        <v>6</v>
      </c>
      <c r="L47" s="22">
        <v>5</v>
      </c>
      <c r="M47" s="22">
        <v>7</v>
      </c>
      <c r="N47" s="22">
        <v>14</v>
      </c>
      <c r="O47" s="76"/>
      <c r="P47" s="25">
        <f t="shared" si="1"/>
        <v>36</v>
      </c>
    </row>
    <row r="48" spans="1:16" s="12" customFormat="1" x14ac:dyDescent="0.25">
      <c r="A48" s="157" t="s">
        <v>195</v>
      </c>
      <c r="B48" s="158" t="s">
        <v>196</v>
      </c>
      <c r="C48" s="22">
        <v>5</v>
      </c>
      <c r="D48" s="22">
        <v>5</v>
      </c>
      <c r="E48" s="22"/>
      <c r="F48" s="22">
        <v>4</v>
      </c>
      <c r="G48" s="22">
        <v>4</v>
      </c>
      <c r="H48" s="22">
        <v>2</v>
      </c>
      <c r="I48" s="22"/>
      <c r="J48" s="22">
        <v>8</v>
      </c>
      <c r="K48" s="22">
        <v>8</v>
      </c>
      <c r="L48" s="22">
        <v>7</v>
      </c>
      <c r="M48" s="22"/>
      <c r="N48" s="22">
        <v>12</v>
      </c>
      <c r="O48" s="76"/>
      <c r="P48" s="25">
        <f t="shared" si="1"/>
        <v>55</v>
      </c>
    </row>
    <row r="49" spans="1:16" s="12" customFormat="1" x14ac:dyDescent="0.25">
      <c r="A49" s="157" t="s">
        <v>203</v>
      </c>
      <c r="B49" s="158" t="s">
        <v>204</v>
      </c>
      <c r="C49" s="75">
        <v>5</v>
      </c>
      <c r="D49" s="22"/>
      <c r="E49" s="22">
        <v>3</v>
      </c>
      <c r="F49" s="22">
        <v>4</v>
      </c>
      <c r="G49" s="22">
        <v>4</v>
      </c>
      <c r="H49" s="22"/>
      <c r="I49" s="22"/>
      <c r="J49" s="22"/>
      <c r="K49" s="22">
        <v>6</v>
      </c>
      <c r="L49" s="22">
        <v>7</v>
      </c>
      <c r="M49" s="22"/>
      <c r="N49" s="22">
        <v>13</v>
      </c>
      <c r="O49" s="76"/>
      <c r="P49" s="25">
        <f t="shared" si="1"/>
        <v>42</v>
      </c>
    </row>
    <row r="50" spans="1:16" s="12" customFormat="1" x14ac:dyDescent="0.25">
      <c r="A50" s="157" t="s">
        <v>205</v>
      </c>
      <c r="B50" s="158" t="s">
        <v>206</v>
      </c>
      <c r="C50" s="75">
        <v>5</v>
      </c>
      <c r="D50" s="22">
        <v>5</v>
      </c>
      <c r="E50" s="22">
        <v>4</v>
      </c>
      <c r="F50" s="22"/>
      <c r="G50" s="22">
        <v>4</v>
      </c>
      <c r="H50" s="22">
        <v>3</v>
      </c>
      <c r="I50" s="22"/>
      <c r="J50" s="22">
        <v>7</v>
      </c>
      <c r="K50" s="22"/>
      <c r="L50" s="22">
        <v>5</v>
      </c>
      <c r="M50" s="22">
        <v>5</v>
      </c>
      <c r="N50" s="22">
        <v>12</v>
      </c>
      <c r="O50" s="76"/>
      <c r="P50" s="25">
        <f t="shared" si="1"/>
        <v>50</v>
      </c>
    </row>
    <row r="51" spans="1:16" s="12" customFormat="1" x14ac:dyDescent="0.25">
      <c r="A51" s="157" t="s">
        <v>207</v>
      </c>
      <c r="B51" s="158" t="s">
        <v>208</v>
      </c>
      <c r="C51" s="22">
        <v>5</v>
      </c>
      <c r="D51" s="22">
        <v>3</v>
      </c>
      <c r="E51" s="22">
        <v>2</v>
      </c>
      <c r="F51" s="22">
        <v>1</v>
      </c>
      <c r="G51" s="22">
        <v>5</v>
      </c>
      <c r="H51" s="22">
        <v>3</v>
      </c>
      <c r="I51" s="22"/>
      <c r="J51" s="22">
        <v>5</v>
      </c>
      <c r="K51" s="22">
        <v>6</v>
      </c>
      <c r="L51" s="22">
        <v>8</v>
      </c>
      <c r="M51" s="22"/>
      <c r="N51" s="22">
        <v>10</v>
      </c>
      <c r="O51" s="76"/>
      <c r="P51" s="25">
        <f t="shared" si="1"/>
        <v>48</v>
      </c>
    </row>
    <row r="52" spans="1:16" s="12" customFormat="1" x14ac:dyDescent="0.25">
      <c r="A52" s="157" t="s">
        <v>211</v>
      </c>
      <c r="B52" s="158" t="s">
        <v>212</v>
      </c>
      <c r="C52" s="75">
        <v>3</v>
      </c>
      <c r="D52" s="22"/>
      <c r="E52" s="22"/>
      <c r="F52" s="22"/>
      <c r="G52" s="22">
        <v>1</v>
      </c>
      <c r="H52" s="22"/>
      <c r="I52" s="22"/>
      <c r="J52" s="22"/>
      <c r="K52" s="22">
        <v>6</v>
      </c>
      <c r="L52" s="22">
        <v>5</v>
      </c>
      <c r="M52" s="22">
        <v>7</v>
      </c>
      <c r="N52" s="22">
        <v>14</v>
      </c>
      <c r="O52" s="76"/>
      <c r="P52" s="25">
        <f t="shared" si="1"/>
        <v>36</v>
      </c>
    </row>
    <row r="53" spans="1:16" s="12" customFormat="1" x14ac:dyDescent="0.25">
      <c r="A53" s="157" t="s">
        <v>215</v>
      </c>
      <c r="B53" s="158" t="s">
        <v>216</v>
      </c>
      <c r="C53" s="22">
        <v>5</v>
      </c>
      <c r="D53" s="22">
        <v>5</v>
      </c>
      <c r="E53" s="22"/>
      <c r="F53" s="22">
        <v>4</v>
      </c>
      <c r="G53" s="22">
        <v>4</v>
      </c>
      <c r="H53" s="22">
        <v>5</v>
      </c>
      <c r="I53" s="22"/>
      <c r="J53" s="22">
        <v>8</v>
      </c>
      <c r="K53" s="22">
        <v>8</v>
      </c>
      <c r="L53" s="22">
        <v>7</v>
      </c>
      <c r="M53" s="22"/>
      <c r="N53" s="22">
        <v>12</v>
      </c>
      <c r="O53" s="76"/>
      <c r="P53" s="25">
        <f t="shared" si="1"/>
        <v>58</v>
      </c>
    </row>
    <row r="54" spans="1:16" s="12" customFormat="1" x14ac:dyDescent="0.25">
      <c r="A54" s="157" t="s">
        <v>217</v>
      </c>
      <c r="B54" s="158" t="s">
        <v>218</v>
      </c>
      <c r="C54" s="75">
        <v>5</v>
      </c>
      <c r="D54" s="22"/>
      <c r="E54" s="22">
        <v>3</v>
      </c>
      <c r="F54" s="22">
        <v>4</v>
      </c>
      <c r="G54" s="22">
        <v>4</v>
      </c>
      <c r="H54" s="22"/>
      <c r="I54" s="22"/>
      <c r="J54" s="22">
        <v>5</v>
      </c>
      <c r="K54" s="22"/>
      <c r="L54" s="22">
        <v>7</v>
      </c>
      <c r="M54" s="22"/>
      <c r="N54" s="22">
        <v>9</v>
      </c>
      <c r="O54" s="76"/>
      <c r="P54" s="25">
        <f t="shared" si="1"/>
        <v>37</v>
      </c>
    </row>
    <row r="55" spans="1:16" s="12" customFormat="1" x14ac:dyDescent="0.25">
      <c r="A55" s="157" t="s">
        <v>219</v>
      </c>
      <c r="B55" s="158" t="s">
        <v>220</v>
      </c>
      <c r="C55" s="22">
        <v>4</v>
      </c>
      <c r="D55" s="22"/>
      <c r="E55" s="75">
        <v>5</v>
      </c>
      <c r="F55" s="22"/>
      <c r="G55" s="22"/>
      <c r="H55" s="22">
        <v>5</v>
      </c>
      <c r="I55" s="22">
        <v>5</v>
      </c>
      <c r="J55" s="22">
        <v>6</v>
      </c>
      <c r="K55" s="22"/>
      <c r="L55" s="22"/>
      <c r="M55" s="22">
        <v>8</v>
      </c>
      <c r="N55" s="22">
        <v>13</v>
      </c>
      <c r="O55" s="76"/>
      <c r="P55" s="25">
        <f t="shared" si="1"/>
        <v>46</v>
      </c>
    </row>
    <row r="56" spans="1:16" s="12" customFormat="1" x14ac:dyDescent="0.25">
      <c r="A56" s="157" t="s">
        <v>221</v>
      </c>
      <c r="B56" s="158" t="s">
        <v>222</v>
      </c>
      <c r="C56" s="22">
        <v>4</v>
      </c>
      <c r="D56" s="22">
        <v>4</v>
      </c>
      <c r="E56" s="75">
        <v>4</v>
      </c>
      <c r="F56" s="22">
        <v>5</v>
      </c>
      <c r="G56" s="22"/>
      <c r="H56" s="22"/>
      <c r="I56" s="22">
        <v>4</v>
      </c>
      <c r="J56" s="22">
        <v>7</v>
      </c>
      <c r="K56" s="22">
        <v>5</v>
      </c>
      <c r="L56" s="22">
        <v>7</v>
      </c>
      <c r="M56" s="22"/>
      <c r="N56" s="22">
        <v>12</v>
      </c>
      <c r="O56" s="76"/>
      <c r="P56" s="25">
        <f t="shared" si="1"/>
        <v>52</v>
      </c>
    </row>
    <row r="57" spans="1:16" s="12" customFormat="1" x14ac:dyDescent="0.25">
      <c r="A57" s="157" t="s">
        <v>225</v>
      </c>
      <c r="B57" s="158" t="s">
        <v>226</v>
      </c>
      <c r="C57" s="75">
        <v>4</v>
      </c>
      <c r="D57" s="22">
        <v>5</v>
      </c>
      <c r="E57" s="22">
        <v>4</v>
      </c>
      <c r="F57" s="22"/>
      <c r="G57" s="22">
        <v>4</v>
      </c>
      <c r="H57" s="22">
        <v>3</v>
      </c>
      <c r="I57" s="22"/>
      <c r="J57" s="22"/>
      <c r="K57" s="22">
        <v>6</v>
      </c>
      <c r="L57" s="22"/>
      <c r="M57" s="22">
        <v>7</v>
      </c>
      <c r="N57" s="22">
        <v>11</v>
      </c>
      <c r="O57" s="76"/>
      <c r="P57" s="25">
        <f t="shared" si="1"/>
        <v>44</v>
      </c>
    </row>
    <row r="58" spans="1:16" s="12" customFormat="1" x14ac:dyDescent="0.25">
      <c r="A58" s="157" t="s">
        <v>227</v>
      </c>
      <c r="B58" s="158" t="s">
        <v>228</v>
      </c>
      <c r="C58" s="22">
        <v>4</v>
      </c>
      <c r="D58" s="22">
        <v>3</v>
      </c>
      <c r="E58" s="22">
        <v>2</v>
      </c>
      <c r="F58" s="22">
        <v>1</v>
      </c>
      <c r="G58" s="22">
        <v>5</v>
      </c>
      <c r="H58" s="22">
        <v>3</v>
      </c>
      <c r="I58" s="22"/>
      <c r="J58" s="22">
        <v>7</v>
      </c>
      <c r="K58" s="22">
        <v>8</v>
      </c>
      <c r="L58" s="22">
        <v>8</v>
      </c>
      <c r="M58" s="22"/>
      <c r="N58" s="22">
        <v>13</v>
      </c>
      <c r="O58" s="76"/>
      <c r="P58" s="25">
        <f t="shared" si="1"/>
        <v>54</v>
      </c>
    </row>
    <row r="59" spans="1:16" s="12" customFormat="1" x14ac:dyDescent="0.25">
      <c r="A59" s="157" t="s">
        <v>231</v>
      </c>
      <c r="B59" s="158" t="s">
        <v>232</v>
      </c>
      <c r="C59" s="75">
        <v>4</v>
      </c>
      <c r="D59" s="22"/>
      <c r="E59" s="22"/>
      <c r="F59" s="22"/>
      <c r="G59" s="22">
        <v>1</v>
      </c>
      <c r="H59" s="22"/>
      <c r="I59" s="22"/>
      <c r="J59" s="22"/>
      <c r="K59" s="22"/>
      <c r="L59" s="22">
        <v>9</v>
      </c>
      <c r="M59" s="22">
        <v>10</v>
      </c>
      <c r="N59" s="22">
        <v>13</v>
      </c>
      <c r="O59" s="76"/>
      <c r="P59" s="25">
        <f t="shared" si="1"/>
        <v>37</v>
      </c>
    </row>
    <row r="60" spans="1:16" s="12" customFormat="1" x14ac:dyDescent="0.25">
      <c r="A60" s="157" t="s">
        <v>233</v>
      </c>
      <c r="B60" s="158" t="s">
        <v>234</v>
      </c>
      <c r="C60" s="22">
        <v>4</v>
      </c>
      <c r="D60" s="22">
        <v>5</v>
      </c>
      <c r="E60" s="22"/>
      <c r="F60" s="22">
        <v>4</v>
      </c>
      <c r="G60" s="22">
        <v>4</v>
      </c>
      <c r="H60" s="22">
        <v>2</v>
      </c>
      <c r="I60" s="22"/>
      <c r="J60" s="22"/>
      <c r="K60" s="22"/>
      <c r="L60" s="22"/>
      <c r="M60" s="22"/>
      <c r="N60" s="22"/>
      <c r="O60" s="76"/>
      <c r="P60" s="25">
        <f t="shared" si="1"/>
        <v>19</v>
      </c>
    </row>
    <row r="61" spans="1:16" s="12" customFormat="1" x14ac:dyDescent="0.25">
      <c r="A61" s="157" t="s">
        <v>235</v>
      </c>
      <c r="B61" s="158" t="s">
        <v>236</v>
      </c>
      <c r="C61" s="75">
        <v>5</v>
      </c>
      <c r="D61" s="22"/>
      <c r="E61" s="22">
        <v>3</v>
      </c>
      <c r="F61" s="22">
        <v>4</v>
      </c>
      <c r="G61" s="22">
        <v>4</v>
      </c>
      <c r="H61" s="22"/>
      <c r="I61" s="22"/>
      <c r="J61" s="22">
        <v>8</v>
      </c>
      <c r="K61" s="22"/>
      <c r="L61" s="22">
        <v>8</v>
      </c>
      <c r="M61" s="22">
        <v>9</v>
      </c>
      <c r="N61" s="22">
        <v>12</v>
      </c>
      <c r="O61" s="76"/>
      <c r="P61" s="25">
        <f t="shared" si="1"/>
        <v>53</v>
      </c>
    </row>
    <row r="62" spans="1:16" s="12" customFormat="1" x14ac:dyDescent="0.25">
      <c r="A62" s="157" t="s">
        <v>237</v>
      </c>
      <c r="B62" s="158" t="s">
        <v>238</v>
      </c>
      <c r="C62" s="22">
        <v>5</v>
      </c>
      <c r="D62" s="22"/>
      <c r="E62" s="75">
        <v>5</v>
      </c>
      <c r="F62" s="22"/>
      <c r="G62" s="22"/>
      <c r="H62" s="22"/>
      <c r="I62" s="22"/>
      <c r="J62" s="22"/>
      <c r="K62" s="22">
        <v>9</v>
      </c>
      <c r="L62" s="22">
        <v>8</v>
      </c>
      <c r="M62" s="22">
        <v>8</v>
      </c>
      <c r="N62" s="22">
        <v>12</v>
      </c>
      <c r="O62" s="76"/>
      <c r="P62" s="25">
        <f t="shared" si="1"/>
        <v>47</v>
      </c>
    </row>
    <row r="63" spans="1:16" s="12" customFormat="1" x14ac:dyDescent="0.25">
      <c r="A63" s="157" t="s">
        <v>239</v>
      </c>
      <c r="B63" s="158" t="s">
        <v>240</v>
      </c>
      <c r="C63" s="75">
        <v>4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/>
      <c r="L63" s="22">
        <v>5</v>
      </c>
      <c r="M63" s="22">
        <v>5</v>
      </c>
      <c r="N63" s="22">
        <v>12</v>
      </c>
      <c r="O63" s="76"/>
      <c r="P63" s="25">
        <f t="shared" si="1"/>
        <v>49</v>
      </c>
    </row>
    <row r="64" spans="1:16" s="12" customFormat="1" x14ac:dyDescent="0.25">
      <c r="A64" s="157" t="s">
        <v>243</v>
      </c>
      <c r="B64" s="158" t="s">
        <v>244</v>
      </c>
      <c r="C64" s="22">
        <v>4</v>
      </c>
      <c r="D64" s="22">
        <v>3</v>
      </c>
      <c r="E64" s="22">
        <v>2</v>
      </c>
      <c r="F64" s="22">
        <v>1</v>
      </c>
      <c r="G64" s="22">
        <v>5</v>
      </c>
      <c r="H64" s="22">
        <v>5</v>
      </c>
      <c r="I64" s="22"/>
      <c r="J64" s="22">
        <v>5</v>
      </c>
      <c r="K64" s="22">
        <v>6</v>
      </c>
      <c r="L64" s="22">
        <v>8</v>
      </c>
      <c r="M64" s="22"/>
      <c r="N64" s="22">
        <v>10</v>
      </c>
      <c r="O64" s="76"/>
      <c r="P64" s="25">
        <f t="shared" si="1"/>
        <v>49</v>
      </c>
    </row>
    <row r="65" spans="1:16" s="12" customFormat="1" x14ac:dyDescent="0.25">
      <c r="A65" s="157" t="s">
        <v>253</v>
      </c>
      <c r="B65" s="158" t="s">
        <v>254</v>
      </c>
      <c r="C65" s="75">
        <v>4</v>
      </c>
      <c r="D65" s="22"/>
      <c r="E65" s="22"/>
      <c r="F65" s="22"/>
      <c r="G65" s="22">
        <v>1</v>
      </c>
      <c r="H65" s="22"/>
      <c r="I65" s="22"/>
      <c r="J65" s="22"/>
      <c r="K65" s="22">
        <v>6</v>
      </c>
      <c r="L65" s="22">
        <v>5</v>
      </c>
      <c r="M65" s="22">
        <v>7</v>
      </c>
      <c r="N65" s="22">
        <v>14</v>
      </c>
      <c r="O65" s="76"/>
      <c r="P65" s="25">
        <f t="shared" si="1"/>
        <v>37</v>
      </c>
    </row>
    <row r="66" spans="1:16" s="12" customFormat="1" x14ac:dyDescent="0.25">
      <c r="A66" s="157" t="s">
        <v>259</v>
      </c>
      <c r="B66" s="158" t="s">
        <v>260</v>
      </c>
      <c r="C66" s="22">
        <v>4</v>
      </c>
      <c r="D66" s="22">
        <v>5</v>
      </c>
      <c r="E66" s="22"/>
      <c r="F66" s="22">
        <v>4</v>
      </c>
      <c r="G66" s="22">
        <v>4</v>
      </c>
      <c r="H66" s="22">
        <v>2</v>
      </c>
      <c r="I66" s="22"/>
      <c r="J66" s="22">
        <v>8</v>
      </c>
      <c r="K66" s="22">
        <v>8</v>
      </c>
      <c r="L66" s="22">
        <v>7</v>
      </c>
      <c r="M66" s="22"/>
      <c r="N66" s="22">
        <v>12</v>
      </c>
      <c r="O66" s="76"/>
      <c r="P66" s="25">
        <f t="shared" si="1"/>
        <v>54</v>
      </c>
    </row>
    <row r="67" spans="1:16" s="12" customFormat="1" x14ac:dyDescent="0.25">
      <c r="A67" s="157" t="s">
        <v>261</v>
      </c>
      <c r="B67" s="158" t="s">
        <v>262</v>
      </c>
      <c r="C67" s="75">
        <v>44</v>
      </c>
      <c r="D67" s="22"/>
      <c r="E67" s="22">
        <v>3</v>
      </c>
      <c r="F67" s="22">
        <v>4</v>
      </c>
      <c r="G67" s="22">
        <v>4</v>
      </c>
      <c r="H67" s="22"/>
      <c r="I67" s="22"/>
      <c r="J67" s="22"/>
      <c r="K67" s="22">
        <v>6</v>
      </c>
      <c r="L67" s="22">
        <v>7</v>
      </c>
      <c r="M67" s="22"/>
      <c r="N67" s="22">
        <v>13</v>
      </c>
      <c r="O67" s="76"/>
      <c r="P67" s="25">
        <f t="shared" si="1"/>
        <v>81</v>
      </c>
    </row>
    <row r="68" spans="1:16" s="12" customFormat="1" x14ac:dyDescent="0.25">
      <c r="A68" s="278" t="s">
        <v>265</v>
      </c>
      <c r="B68" s="279" t="s">
        <v>266</v>
      </c>
      <c r="C68" s="29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80"/>
      <c r="P68" s="281"/>
    </row>
    <row r="69" spans="1:16" s="12" customFormat="1" x14ac:dyDescent="0.25">
      <c r="A69" s="157" t="s">
        <v>269</v>
      </c>
      <c r="B69" s="158" t="s">
        <v>270</v>
      </c>
      <c r="C69" s="22">
        <v>5</v>
      </c>
      <c r="D69" s="22">
        <v>3</v>
      </c>
      <c r="E69" s="22">
        <v>2</v>
      </c>
      <c r="F69" s="22">
        <v>1</v>
      </c>
      <c r="G69" s="22">
        <v>5</v>
      </c>
      <c r="H69" s="22">
        <v>3</v>
      </c>
      <c r="I69" s="22"/>
      <c r="J69" s="22">
        <v>5</v>
      </c>
      <c r="K69" s="22">
        <v>6</v>
      </c>
      <c r="L69" s="22">
        <v>8</v>
      </c>
      <c r="M69" s="22"/>
      <c r="N69" s="22">
        <v>10</v>
      </c>
      <c r="O69" s="76"/>
      <c r="P69" s="25">
        <f t="shared" si="1"/>
        <v>48</v>
      </c>
    </row>
    <row r="70" spans="1:16" s="12" customFormat="1" x14ac:dyDescent="0.25">
      <c r="A70" s="157" t="s">
        <v>273</v>
      </c>
      <c r="B70" s="158" t="s">
        <v>274</v>
      </c>
      <c r="C70" s="75">
        <v>3</v>
      </c>
      <c r="D70" s="22"/>
      <c r="E70" s="22"/>
      <c r="F70" s="22"/>
      <c r="G70" s="22">
        <v>1</v>
      </c>
      <c r="H70" s="22"/>
      <c r="I70" s="22"/>
      <c r="J70" s="22"/>
      <c r="K70" s="22">
        <v>6</v>
      </c>
      <c r="L70" s="22">
        <v>5</v>
      </c>
      <c r="M70" s="22">
        <v>7</v>
      </c>
      <c r="N70" s="22">
        <v>14</v>
      </c>
      <c r="O70" s="76"/>
      <c r="P70" s="25">
        <f t="shared" si="1"/>
        <v>36</v>
      </c>
    </row>
    <row r="71" spans="1:16" s="12" customFormat="1" x14ac:dyDescent="0.25">
      <c r="A71" s="157" t="s">
        <v>281</v>
      </c>
      <c r="B71" s="158" t="s">
        <v>282</v>
      </c>
      <c r="C71" s="22">
        <v>5</v>
      </c>
      <c r="D71" s="22">
        <v>5</v>
      </c>
      <c r="E71" s="22"/>
      <c r="F71" s="22">
        <v>4</v>
      </c>
      <c r="G71" s="22">
        <v>4</v>
      </c>
      <c r="H71" s="22">
        <v>2</v>
      </c>
      <c r="I71" s="22"/>
      <c r="J71" s="22">
        <v>8</v>
      </c>
      <c r="K71" s="22">
        <v>8</v>
      </c>
      <c r="L71" s="22">
        <v>7</v>
      </c>
      <c r="M71" s="22"/>
      <c r="N71" s="22">
        <v>12</v>
      </c>
      <c r="O71" s="76"/>
      <c r="P71" s="25">
        <f t="shared" si="1"/>
        <v>55</v>
      </c>
    </row>
    <row r="72" spans="1:16" s="12" customFormat="1" x14ac:dyDescent="0.25">
      <c r="A72" s="157" t="s">
        <v>285</v>
      </c>
      <c r="B72" s="158" t="s">
        <v>286</v>
      </c>
      <c r="C72" s="75">
        <v>5</v>
      </c>
      <c r="D72" s="22"/>
      <c r="E72" s="22">
        <v>3</v>
      </c>
      <c r="F72" s="22">
        <v>4</v>
      </c>
      <c r="G72" s="22">
        <v>4</v>
      </c>
      <c r="H72" s="22"/>
      <c r="I72" s="22"/>
      <c r="J72" s="22"/>
      <c r="K72" s="22">
        <v>6</v>
      </c>
      <c r="L72" s="22">
        <v>7</v>
      </c>
      <c r="M72" s="22"/>
      <c r="N72" s="22">
        <v>13</v>
      </c>
      <c r="O72" s="76"/>
      <c r="P72" s="25">
        <f t="shared" si="1"/>
        <v>42</v>
      </c>
    </row>
    <row r="73" spans="1:16" s="12" customFormat="1" x14ac:dyDescent="0.25">
      <c r="A73" s="157" t="s">
        <v>287</v>
      </c>
      <c r="B73" s="158" t="s">
        <v>288</v>
      </c>
      <c r="C73" s="75">
        <v>5</v>
      </c>
      <c r="D73" s="22">
        <v>5</v>
      </c>
      <c r="E73" s="22">
        <v>4</v>
      </c>
      <c r="F73" s="22"/>
      <c r="G73" s="22">
        <v>4</v>
      </c>
      <c r="H73" s="22">
        <v>5</v>
      </c>
      <c r="I73" s="22"/>
      <c r="J73" s="22">
        <v>7</v>
      </c>
      <c r="K73" s="22"/>
      <c r="L73" s="22">
        <v>5</v>
      </c>
      <c r="M73" s="22">
        <v>5</v>
      </c>
      <c r="N73" s="22">
        <v>12</v>
      </c>
      <c r="O73" s="76"/>
      <c r="P73" s="25">
        <f t="shared" si="1"/>
        <v>52</v>
      </c>
    </row>
    <row r="74" spans="1:16" s="12" customFormat="1" x14ac:dyDescent="0.25">
      <c r="A74" s="157" t="s">
        <v>289</v>
      </c>
      <c r="B74" s="158" t="s">
        <v>290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>
        <v>5</v>
      </c>
      <c r="K74" s="22">
        <v>6</v>
      </c>
      <c r="L74" s="22">
        <v>8</v>
      </c>
      <c r="M74" s="22"/>
      <c r="N74" s="22">
        <v>10</v>
      </c>
      <c r="O74" s="76"/>
      <c r="P74" s="25">
        <f t="shared" si="1"/>
        <v>48</v>
      </c>
    </row>
    <row r="75" spans="1:16" s="12" customFormat="1" x14ac:dyDescent="0.25">
      <c r="A75" s="157" t="s">
        <v>291</v>
      </c>
      <c r="B75" s="158" t="s">
        <v>292</v>
      </c>
      <c r="C75" s="75">
        <v>3</v>
      </c>
      <c r="D75" s="22"/>
      <c r="E75" s="22"/>
      <c r="F75" s="22"/>
      <c r="G75" s="22">
        <v>1</v>
      </c>
      <c r="H75" s="22"/>
      <c r="I75" s="22"/>
      <c r="J75" s="22"/>
      <c r="K75" s="22">
        <v>6</v>
      </c>
      <c r="L75" s="22">
        <v>5</v>
      </c>
      <c r="M75" s="22">
        <v>7</v>
      </c>
      <c r="N75" s="22">
        <v>14</v>
      </c>
      <c r="O75" s="76"/>
      <c r="P75" s="25">
        <f t="shared" si="1"/>
        <v>36</v>
      </c>
    </row>
    <row r="76" spans="1:16" s="12" customFormat="1" x14ac:dyDescent="0.25">
      <c r="A76" s="157" t="s">
        <v>293</v>
      </c>
      <c r="B76" s="158" t="s">
        <v>294</v>
      </c>
      <c r="C76" s="22">
        <v>5</v>
      </c>
      <c r="D76" s="22">
        <v>5</v>
      </c>
      <c r="E76" s="22"/>
      <c r="F76" s="22">
        <v>4</v>
      </c>
      <c r="G76" s="22">
        <v>4</v>
      </c>
      <c r="H76" s="22">
        <v>5</v>
      </c>
      <c r="I76" s="22"/>
      <c r="J76" s="22">
        <v>8</v>
      </c>
      <c r="K76" s="22">
        <v>8</v>
      </c>
      <c r="L76" s="22">
        <v>7</v>
      </c>
      <c r="M76" s="22"/>
      <c r="N76" s="22">
        <v>12</v>
      </c>
      <c r="O76" s="76"/>
      <c r="P76" s="25">
        <f t="shared" si="1"/>
        <v>58</v>
      </c>
    </row>
    <row r="77" spans="1:16" s="12" customFormat="1" x14ac:dyDescent="0.25">
      <c r="A77" s="157" t="s">
        <v>295</v>
      </c>
      <c r="B77" s="158" t="s">
        <v>296</v>
      </c>
      <c r="C77" s="75">
        <v>5</v>
      </c>
      <c r="D77" s="22"/>
      <c r="E77" s="22">
        <v>3</v>
      </c>
      <c r="F77" s="22">
        <v>4</v>
      </c>
      <c r="G77" s="22">
        <v>4</v>
      </c>
      <c r="H77" s="22"/>
      <c r="I77" s="22"/>
      <c r="J77" s="22">
        <v>5</v>
      </c>
      <c r="K77" s="22"/>
      <c r="L77" s="22">
        <v>7</v>
      </c>
      <c r="M77" s="22"/>
      <c r="N77" s="22">
        <v>9</v>
      </c>
      <c r="O77" s="76"/>
      <c r="P77" s="25">
        <f t="shared" si="1"/>
        <v>37</v>
      </c>
    </row>
    <row r="78" spans="1:16" s="12" customFormat="1" x14ac:dyDescent="0.25">
      <c r="A78" s="157" t="s">
        <v>297</v>
      </c>
      <c r="B78" s="158" t="s">
        <v>298</v>
      </c>
      <c r="C78" s="22">
        <v>5</v>
      </c>
      <c r="D78" s="22">
        <v>5</v>
      </c>
      <c r="E78" s="75">
        <v>5</v>
      </c>
      <c r="F78" s="22">
        <v>5</v>
      </c>
      <c r="G78" s="22"/>
      <c r="H78" s="22">
        <v>5</v>
      </c>
      <c r="I78" s="22"/>
      <c r="J78" s="22">
        <v>6</v>
      </c>
      <c r="K78" s="22"/>
      <c r="L78" s="22"/>
      <c r="M78" s="22">
        <v>8</v>
      </c>
      <c r="N78" s="22">
        <v>13</v>
      </c>
      <c r="O78" s="76"/>
      <c r="P78" s="25">
        <f t="shared" si="1"/>
        <v>52</v>
      </c>
    </row>
    <row r="79" spans="1:16" s="12" customFormat="1" x14ac:dyDescent="0.25">
      <c r="A79" s="157" t="s">
        <v>299</v>
      </c>
      <c r="B79" s="158" t="s">
        <v>300</v>
      </c>
      <c r="C79" s="22">
        <v>4</v>
      </c>
      <c r="D79" s="22">
        <v>5</v>
      </c>
      <c r="E79" s="75">
        <v>4</v>
      </c>
      <c r="F79" s="22"/>
      <c r="G79" s="22">
        <v>5</v>
      </c>
      <c r="H79" s="22"/>
      <c r="I79" s="22">
        <v>5</v>
      </c>
      <c r="J79" s="22">
        <v>7</v>
      </c>
      <c r="K79" s="22">
        <v>5</v>
      </c>
      <c r="L79" s="22">
        <v>7</v>
      </c>
      <c r="M79" s="22"/>
      <c r="N79" s="22">
        <v>12</v>
      </c>
      <c r="O79" s="76"/>
      <c r="P79" s="25">
        <f t="shared" si="1"/>
        <v>54</v>
      </c>
    </row>
    <row r="80" spans="1:16" s="12" customFormat="1" x14ac:dyDescent="0.25">
      <c r="A80" s="157" t="s">
        <v>301</v>
      </c>
      <c r="B80" s="158" t="s">
        <v>302</v>
      </c>
      <c r="C80" s="22">
        <v>5</v>
      </c>
      <c r="D80" s="22">
        <v>5</v>
      </c>
      <c r="E80" s="75">
        <v>5</v>
      </c>
      <c r="F80" s="22"/>
      <c r="G80" s="22">
        <v>4</v>
      </c>
      <c r="H80" s="22"/>
      <c r="I80" s="22">
        <v>5</v>
      </c>
      <c r="J80" s="22"/>
      <c r="K80" s="22">
        <v>6</v>
      </c>
      <c r="L80" s="22"/>
      <c r="M80" s="22">
        <v>7</v>
      </c>
      <c r="N80" s="22">
        <v>11</v>
      </c>
      <c r="O80" s="76"/>
      <c r="P80" s="25">
        <f t="shared" ref="P80:P118" si="2">SUM(C80:N80)</f>
        <v>48</v>
      </c>
    </row>
    <row r="81" spans="1:16" s="12" customFormat="1" x14ac:dyDescent="0.25">
      <c r="A81" s="157" t="s">
        <v>305</v>
      </c>
      <c r="B81" s="158" t="s">
        <v>306</v>
      </c>
      <c r="C81" s="75">
        <v>5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7</v>
      </c>
      <c r="K81" s="22">
        <v>8</v>
      </c>
      <c r="L81" s="22">
        <v>8</v>
      </c>
      <c r="M81" s="22"/>
      <c r="N81" s="22">
        <v>13</v>
      </c>
      <c r="O81" s="76"/>
      <c r="P81" s="25">
        <f t="shared" si="2"/>
        <v>57</v>
      </c>
    </row>
    <row r="82" spans="1:16" s="12" customFormat="1" x14ac:dyDescent="0.25">
      <c r="A82" s="157" t="s">
        <v>309</v>
      </c>
      <c r="B82" s="158" t="s">
        <v>310</v>
      </c>
      <c r="C82" s="22">
        <v>5</v>
      </c>
      <c r="D82" s="22">
        <v>3</v>
      </c>
      <c r="E82" s="22">
        <v>2</v>
      </c>
      <c r="F82" s="22">
        <v>1</v>
      </c>
      <c r="G82" s="22">
        <v>5</v>
      </c>
      <c r="H82" s="22">
        <v>3</v>
      </c>
      <c r="I82" s="22"/>
      <c r="J82" s="22"/>
      <c r="K82" s="22"/>
      <c r="L82" s="22">
        <v>9</v>
      </c>
      <c r="M82" s="22">
        <v>10</v>
      </c>
      <c r="N82" s="22">
        <v>13</v>
      </c>
      <c r="O82" s="76"/>
      <c r="P82" s="25">
        <f t="shared" si="2"/>
        <v>51</v>
      </c>
    </row>
    <row r="83" spans="1:16" s="12" customFormat="1" x14ac:dyDescent="0.25">
      <c r="A83" s="157" t="s">
        <v>311</v>
      </c>
      <c r="B83" s="158" t="s">
        <v>312</v>
      </c>
      <c r="C83" s="75">
        <v>3</v>
      </c>
      <c r="D83" s="22"/>
      <c r="E83" s="22"/>
      <c r="F83" s="22"/>
      <c r="G83" s="22">
        <v>1</v>
      </c>
      <c r="H83" s="22"/>
      <c r="I83" s="22"/>
      <c r="J83" s="22"/>
      <c r="K83" s="22"/>
      <c r="L83" s="22"/>
      <c r="M83" s="22"/>
      <c r="N83" s="22"/>
      <c r="O83" s="76"/>
      <c r="P83" s="25">
        <f t="shared" si="2"/>
        <v>4</v>
      </c>
    </row>
    <row r="84" spans="1:16" s="12" customFormat="1" x14ac:dyDescent="0.25">
      <c r="A84" s="157" t="s">
        <v>315</v>
      </c>
      <c r="B84" s="158" t="s">
        <v>316</v>
      </c>
      <c r="C84" s="22">
        <v>4</v>
      </c>
      <c r="D84" s="22">
        <v>5</v>
      </c>
      <c r="E84" s="22"/>
      <c r="F84" s="22">
        <v>4</v>
      </c>
      <c r="G84" s="22">
        <v>4</v>
      </c>
      <c r="H84" s="22">
        <v>5</v>
      </c>
      <c r="I84" s="22"/>
      <c r="J84" s="22">
        <v>8</v>
      </c>
      <c r="K84" s="22"/>
      <c r="L84" s="22">
        <v>8</v>
      </c>
      <c r="M84" s="22">
        <v>9</v>
      </c>
      <c r="N84" s="22">
        <v>12</v>
      </c>
      <c r="O84" s="76"/>
      <c r="P84" s="25">
        <f t="shared" si="2"/>
        <v>59</v>
      </c>
    </row>
    <row r="85" spans="1:16" s="12" customFormat="1" x14ac:dyDescent="0.25">
      <c r="A85" s="157" t="s">
        <v>317</v>
      </c>
      <c r="B85" s="158" t="s">
        <v>318</v>
      </c>
      <c r="C85" s="75">
        <v>4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9</v>
      </c>
      <c r="L85" s="22">
        <v>8</v>
      </c>
      <c r="M85" s="22">
        <v>8</v>
      </c>
      <c r="N85" s="22">
        <v>12</v>
      </c>
      <c r="O85" s="76"/>
      <c r="P85" s="25">
        <f t="shared" si="2"/>
        <v>52</v>
      </c>
    </row>
    <row r="86" spans="1:16" s="12" customFormat="1" x14ac:dyDescent="0.25">
      <c r="A86" s="157" t="s">
        <v>323</v>
      </c>
      <c r="B86" s="158" t="s">
        <v>324</v>
      </c>
      <c r="C86" s="75">
        <v>4</v>
      </c>
      <c r="D86" s="22"/>
      <c r="E86" s="22">
        <v>3</v>
      </c>
      <c r="F86" s="22">
        <v>4</v>
      </c>
      <c r="G86" s="22">
        <v>4</v>
      </c>
      <c r="H86" s="22"/>
      <c r="I86" s="22"/>
      <c r="J86" s="22">
        <v>5</v>
      </c>
      <c r="K86" s="22"/>
      <c r="L86" s="22">
        <v>7</v>
      </c>
      <c r="M86" s="22"/>
      <c r="N86" s="22">
        <v>9</v>
      </c>
      <c r="O86" s="76"/>
      <c r="P86" s="25">
        <f t="shared" si="2"/>
        <v>36</v>
      </c>
    </row>
    <row r="87" spans="1:16" s="12" customFormat="1" x14ac:dyDescent="0.25">
      <c r="A87" s="157" t="s">
        <v>329</v>
      </c>
      <c r="B87" s="158" t="s">
        <v>330</v>
      </c>
      <c r="C87" s="22">
        <v>4</v>
      </c>
      <c r="D87" s="22"/>
      <c r="E87" s="75">
        <v>3</v>
      </c>
      <c r="F87" s="22"/>
      <c r="G87" s="22">
        <v>2</v>
      </c>
      <c r="H87" s="22"/>
      <c r="I87" s="22">
        <v>3</v>
      </c>
      <c r="J87" s="22">
        <v>6</v>
      </c>
      <c r="K87" s="22"/>
      <c r="L87" s="22"/>
      <c r="M87" s="22">
        <v>8</v>
      </c>
      <c r="N87" s="22">
        <v>13</v>
      </c>
      <c r="O87" s="76"/>
      <c r="P87" s="25">
        <f t="shared" si="2"/>
        <v>39</v>
      </c>
    </row>
    <row r="88" spans="1:16" s="12" customFormat="1" x14ac:dyDescent="0.25">
      <c r="A88" s="157" t="s">
        <v>331</v>
      </c>
      <c r="B88" s="158" t="s">
        <v>332</v>
      </c>
      <c r="C88" s="75">
        <v>3</v>
      </c>
      <c r="D88" s="22">
        <v>5</v>
      </c>
      <c r="E88" s="22">
        <v>4</v>
      </c>
      <c r="F88" s="22"/>
      <c r="G88" s="22">
        <v>4</v>
      </c>
      <c r="H88" s="22">
        <v>5</v>
      </c>
      <c r="I88" s="22"/>
      <c r="J88" s="22">
        <v>7</v>
      </c>
      <c r="K88" s="22">
        <v>5</v>
      </c>
      <c r="L88" s="22">
        <v>7</v>
      </c>
      <c r="M88" s="22"/>
      <c r="N88" s="22">
        <v>12</v>
      </c>
      <c r="O88" s="76"/>
      <c r="P88" s="25">
        <f t="shared" si="2"/>
        <v>52</v>
      </c>
    </row>
    <row r="89" spans="1:16" s="12" customFormat="1" x14ac:dyDescent="0.25">
      <c r="A89" s="157" t="s">
        <v>333</v>
      </c>
      <c r="B89" s="158" t="s">
        <v>334</v>
      </c>
      <c r="C89" s="22">
        <v>4</v>
      </c>
      <c r="D89" s="22">
        <v>3</v>
      </c>
      <c r="E89" s="22">
        <v>2</v>
      </c>
      <c r="F89" s="22">
        <v>1</v>
      </c>
      <c r="G89" s="22">
        <v>5</v>
      </c>
      <c r="H89" s="22">
        <v>3</v>
      </c>
      <c r="I89" s="22"/>
      <c r="J89" s="22"/>
      <c r="K89" s="22">
        <v>6</v>
      </c>
      <c r="L89" s="22"/>
      <c r="M89" s="22">
        <v>7</v>
      </c>
      <c r="N89" s="22">
        <v>11</v>
      </c>
      <c r="O89" s="76"/>
      <c r="P89" s="25">
        <f t="shared" si="2"/>
        <v>42</v>
      </c>
    </row>
    <row r="90" spans="1:16" s="12" customFormat="1" x14ac:dyDescent="0.25">
      <c r="A90" s="157" t="s">
        <v>337</v>
      </c>
      <c r="B90" s="158" t="s">
        <v>338</v>
      </c>
      <c r="C90" s="75">
        <v>3</v>
      </c>
      <c r="D90" s="22"/>
      <c r="E90" s="22"/>
      <c r="F90" s="22"/>
      <c r="G90" s="22">
        <v>1</v>
      </c>
      <c r="H90" s="22"/>
      <c r="I90" s="22"/>
      <c r="J90" s="22">
        <v>7</v>
      </c>
      <c r="K90" s="22">
        <v>8</v>
      </c>
      <c r="L90" s="22">
        <v>8</v>
      </c>
      <c r="M90" s="22"/>
      <c r="N90" s="22">
        <v>13</v>
      </c>
      <c r="O90" s="76"/>
      <c r="P90" s="25">
        <f t="shared" si="2"/>
        <v>40</v>
      </c>
    </row>
    <row r="91" spans="1:16" s="12" customFormat="1" x14ac:dyDescent="0.25">
      <c r="A91" s="157" t="s">
        <v>339</v>
      </c>
      <c r="B91" s="158" t="s">
        <v>340</v>
      </c>
      <c r="C91" s="22">
        <v>5</v>
      </c>
      <c r="D91" s="22">
        <v>5</v>
      </c>
      <c r="E91" s="22"/>
      <c r="F91" s="22">
        <v>4</v>
      </c>
      <c r="G91" s="22">
        <v>4</v>
      </c>
      <c r="H91" s="22">
        <v>2</v>
      </c>
      <c r="I91" s="22"/>
      <c r="J91" s="22"/>
      <c r="K91" s="22"/>
      <c r="L91" s="22">
        <v>9</v>
      </c>
      <c r="M91" s="22">
        <v>10</v>
      </c>
      <c r="N91" s="22">
        <v>13</v>
      </c>
      <c r="O91" s="76"/>
      <c r="P91" s="25">
        <f t="shared" si="2"/>
        <v>52</v>
      </c>
    </row>
    <row r="92" spans="1:16" s="12" customFormat="1" x14ac:dyDescent="0.25">
      <c r="A92" s="157" t="s">
        <v>341</v>
      </c>
      <c r="B92" s="158" t="s">
        <v>342</v>
      </c>
      <c r="C92" s="75">
        <v>5</v>
      </c>
      <c r="D92" s="22"/>
      <c r="E92" s="22">
        <v>3</v>
      </c>
      <c r="F92" s="22">
        <v>4</v>
      </c>
      <c r="G92" s="22">
        <v>4</v>
      </c>
      <c r="H92" s="22"/>
      <c r="I92" s="22"/>
      <c r="J92" s="22">
        <v>5</v>
      </c>
      <c r="K92" s="22"/>
      <c r="L92" s="22">
        <v>7</v>
      </c>
      <c r="M92" s="22"/>
      <c r="N92" s="22">
        <v>9</v>
      </c>
      <c r="O92" s="76"/>
      <c r="P92" s="25">
        <f t="shared" si="2"/>
        <v>37</v>
      </c>
    </row>
    <row r="93" spans="1:16" s="12" customFormat="1" x14ac:dyDescent="0.25">
      <c r="A93" s="157" t="s">
        <v>343</v>
      </c>
      <c r="B93" s="158" t="s">
        <v>344</v>
      </c>
      <c r="C93" s="75">
        <v>5</v>
      </c>
      <c r="D93" s="22">
        <v>5</v>
      </c>
      <c r="E93" s="22">
        <v>4</v>
      </c>
      <c r="F93" s="22"/>
      <c r="G93" s="22">
        <v>4</v>
      </c>
      <c r="H93" s="22">
        <v>5</v>
      </c>
      <c r="I93" s="22"/>
      <c r="J93" s="22">
        <v>5</v>
      </c>
      <c r="K93" s="22"/>
      <c r="L93" s="22">
        <v>7</v>
      </c>
      <c r="M93" s="22"/>
      <c r="N93" s="22">
        <v>9</v>
      </c>
      <c r="O93" s="76"/>
      <c r="P93" s="25">
        <f t="shared" si="2"/>
        <v>44</v>
      </c>
    </row>
    <row r="94" spans="1:16" s="12" customFormat="1" x14ac:dyDescent="0.25">
      <c r="A94" s="157" t="s">
        <v>345</v>
      </c>
      <c r="B94" s="158" t="s">
        <v>346</v>
      </c>
      <c r="C94" s="22">
        <v>5</v>
      </c>
      <c r="D94" s="22">
        <v>3</v>
      </c>
      <c r="E94" s="22">
        <v>2</v>
      </c>
      <c r="F94" s="22">
        <v>1</v>
      </c>
      <c r="G94" s="22">
        <v>5</v>
      </c>
      <c r="H94" s="22">
        <v>3</v>
      </c>
      <c r="I94" s="22"/>
      <c r="J94" s="22">
        <v>5</v>
      </c>
      <c r="K94" s="22"/>
      <c r="L94" s="22">
        <v>7</v>
      </c>
      <c r="M94" s="22"/>
      <c r="N94" s="22">
        <v>9</v>
      </c>
      <c r="O94" s="87"/>
      <c r="P94" s="25">
        <f t="shared" si="2"/>
        <v>40</v>
      </c>
    </row>
    <row r="95" spans="1:16" s="12" customFormat="1" x14ac:dyDescent="0.25">
      <c r="A95" s="157" t="s">
        <v>347</v>
      </c>
      <c r="B95" s="158" t="s">
        <v>348</v>
      </c>
      <c r="C95" s="75">
        <v>3</v>
      </c>
      <c r="D95" s="22"/>
      <c r="E95" s="22"/>
      <c r="F95" s="22"/>
      <c r="G95" s="22">
        <v>1</v>
      </c>
      <c r="H95" s="22"/>
      <c r="I95" s="22"/>
      <c r="J95" s="22">
        <v>6</v>
      </c>
      <c r="K95" s="22"/>
      <c r="L95" s="22"/>
      <c r="M95" s="22">
        <v>8</v>
      </c>
      <c r="N95" s="22">
        <v>13</v>
      </c>
      <c r="O95" s="76"/>
      <c r="P95" s="25">
        <f t="shared" si="2"/>
        <v>31</v>
      </c>
    </row>
    <row r="96" spans="1:16" s="12" customFormat="1" x14ac:dyDescent="0.25">
      <c r="A96" s="157" t="s">
        <v>349</v>
      </c>
      <c r="B96" s="158" t="s">
        <v>350</v>
      </c>
      <c r="C96" s="22">
        <v>5</v>
      </c>
      <c r="D96" s="22">
        <v>5</v>
      </c>
      <c r="E96" s="22"/>
      <c r="F96" s="22">
        <v>4</v>
      </c>
      <c r="G96" s="22">
        <v>4</v>
      </c>
      <c r="H96" s="22">
        <v>2</v>
      </c>
      <c r="I96" s="22"/>
      <c r="J96" s="22">
        <v>7</v>
      </c>
      <c r="K96" s="22">
        <v>5</v>
      </c>
      <c r="L96" s="22">
        <v>7</v>
      </c>
      <c r="M96" s="22"/>
      <c r="N96" s="22">
        <v>12</v>
      </c>
      <c r="O96" s="76"/>
      <c r="P96" s="25">
        <f t="shared" si="2"/>
        <v>51</v>
      </c>
    </row>
    <row r="97" spans="1:16" s="12" customFormat="1" x14ac:dyDescent="0.25">
      <c r="A97" s="157" t="s">
        <v>351</v>
      </c>
      <c r="B97" s="158" t="s">
        <v>352</v>
      </c>
      <c r="C97" s="75">
        <v>5</v>
      </c>
      <c r="D97" s="22">
        <v>5</v>
      </c>
      <c r="E97" s="22">
        <v>4</v>
      </c>
      <c r="F97" s="22"/>
      <c r="G97" s="22">
        <v>4</v>
      </c>
      <c r="H97" s="22">
        <v>3</v>
      </c>
      <c r="I97" s="22"/>
      <c r="J97" s="22"/>
      <c r="K97" s="22">
        <v>6</v>
      </c>
      <c r="L97" s="22"/>
      <c r="M97" s="22">
        <v>7</v>
      </c>
      <c r="N97" s="22">
        <v>11</v>
      </c>
      <c r="O97" s="76"/>
      <c r="P97" s="25">
        <f t="shared" si="2"/>
        <v>45</v>
      </c>
    </row>
    <row r="98" spans="1:16" s="12" customFormat="1" x14ac:dyDescent="0.25">
      <c r="A98" s="157" t="s">
        <v>353</v>
      </c>
      <c r="B98" s="158" t="s">
        <v>354</v>
      </c>
      <c r="C98" s="22">
        <v>5</v>
      </c>
      <c r="D98" s="22">
        <v>3</v>
      </c>
      <c r="E98" s="22">
        <v>2</v>
      </c>
      <c r="F98" s="22">
        <v>1</v>
      </c>
      <c r="G98" s="22">
        <v>5</v>
      </c>
      <c r="H98" s="22">
        <v>3</v>
      </c>
      <c r="I98" s="22"/>
      <c r="J98" s="22">
        <v>7</v>
      </c>
      <c r="K98" s="22">
        <v>8</v>
      </c>
      <c r="L98" s="22">
        <v>8</v>
      </c>
      <c r="M98" s="22"/>
      <c r="N98" s="22">
        <v>13</v>
      </c>
      <c r="O98" s="76"/>
      <c r="P98" s="25">
        <f t="shared" si="2"/>
        <v>55</v>
      </c>
    </row>
    <row r="99" spans="1:16" s="12" customFormat="1" x14ac:dyDescent="0.25">
      <c r="A99" s="157" t="s">
        <v>359</v>
      </c>
      <c r="B99" s="158" t="s">
        <v>360</v>
      </c>
      <c r="C99" s="75">
        <v>3</v>
      </c>
      <c r="D99" s="22"/>
      <c r="E99" s="22"/>
      <c r="F99" s="22"/>
      <c r="G99" s="22">
        <v>1</v>
      </c>
      <c r="H99" s="22"/>
      <c r="I99" s="22"/>
      <c r="J99" s="22"/>
      <c r="K99" s="22"/>
      <c r="L99" s="22">
        <v>9</v>
      </c>
      <c r="M99" s="22">
        <v>10</v>
      </c>
      <c r="N99" s="22">
        <v>13</v>
      </c>
      <c r="O99" s="76"/>
      <c r="P99" s="25">
        <f t="shared" si="2"/>
        <v>36</v>
      </c>
    </row>
    <row r="100" spans="1:16" s="12" customFormat="1" x14ac:dyDescent="0.25">
      <c r="A100" s="157" t="s">
        <v>363</v>
      </c>
      <c r="B100" s="158" t="s">
        <v>364</v>
      </c>
      <c r="C100" s="22">
        <v>5</v>
      </c>
      <c r="D100" s="22">
        <v>5</v>
      </c>
      <c r="E100" s="22"/>
      <c r="F100" s="22">
        <v>4</v>
      </c>
      <c r="G100" s="22">
        <v>4</v>
      </c>
      <c r="H100" s="22">
        <v>2</v>
      </c>
      <c r="I100" s="22"/>
      <c r="J100" s="22"/>
      <c r="K100" s="22"/>
      <c r="L100" s="22"/>
      <c r="M100" s="22"/>
      <c r="N100" s="22"/>
      <c r="O100" s="76"/>
      <c r="P100" s="25">
        <f t="shared" si="2"/>
        <v>20</v>
      </c>
    </row>
    <row r="101" spans="1:16" s="12" customFormat="1" x14ac:dyDescent="0.25">
      <c r="A101" s="157" t="s">
        <v>365</v>
      </c>
      <c r="B101" s="158" t="s">
        <v>366</v>
      </c>
      <c r="C101" s="75">
        <v>4</v>
      </c>
      <c r="D101" s="22"/>
      <c r="E101" s="22">
        <v>3</v>
      </c>
      <c r="F101" s="22">
        <v>4</v>
      </c>
      <c r="G101" s="22">
        <v>4</v>
      </c>
      <c r="H101" s="22"/>
      <c r="I101" s="22"/>
      <c r="J101" s="22">
        <v>8</v>
      </c>
      <c r="K101" s="22"/>
      <c r="L101" s="22">
        <v>8</v>
      </c>
      <c r="M101" s="22">
        <v>9</v>
      </c>
      <c r="N101" s="22">
        <v>12</v>
      </c>
      <c r="O101" s="76"/>
      <c r="P101" s="25">
        <f t="shared" si="2"/>
        <v>52</v>
      </c>
    </row>
    <row r="102" spans="1:16" s="12" customFormat="1" x14ac:dyDescent="0.25">
      <c r="A102" s="157" t="s">
        <v>367</v>
      </c>
      <c r="B102" s="158" t="s">
        <v>368</v>
      </c>
      <c r="C102" s="22">
        <v>4</v>
      </c>
      <c r="D102" s="22"/>
      <c r="E102" s="75">
        <v>5</v>
      </c>
      <c r="F102" s="22"/>
      <c r="G102" s="22">
        <v>3</v>
      </c>
      <c r="H102" s="22">
        <v>4</v>
      </c>
      <c r="I102" s="22">
        <v>4</v>
      </c>
      <c r="J102" s="22"/>
      <c r="K102" s="22">
        <v>9</v>
      </c>
      <c r="L102" s="22">
        <v>8</v>
      </c>
      <c r="M102" s="22">
        <v>8</v>
      </c>
      <c r="N102" s="22">
        <v>12</v>
      </c>
      <c r="O102" s="76"/>
      <c r="P102" s="25">
        <f t="shared" si="2"/>
        <v>57</v>
      </c>
    </row>
    <row r="103" spans="1:16" s="12" customFormat="1" x14ac:dyDescent="0.25">
      <c r="A103" s="157" t="s">
        <v>369</v>
      </c>
      <c r="B103" s="158" t="s">
        <v>370</v>
      </c>
      <c r="C103" s="22">
        <v>4</v>
      </c>
      <c r="D103" s="22"/>
      <c r="E103" s="75">
        <v>5</v>
      </c>
      <c r="F103" s="22">
        <v>5</v>
      </c>
      <c r="G103" s="22">
        <v>4</v>
      </c>
      <c r="H103" s="22"/>
      <c r="I103" s="22">
        <v>5</v>
      </c>
      <c r="J103" s="22"/>
      <c r="K103" s="22">
        <v>6</v>
      </c>
      <c r="L103" s="22"/>
      <c r="M103" s="22">
        <v>7</v>
      </c>
      <c r="N103" s="22">
        <v>11</v>
      </c>
      <c r="O103" s="76"/>
      <c r="P103" s="25">
        <f t="shared" si="2"/>
        <v>47</v>
      </c>
    </row>
    <row r="104" spans="1:16" s="12" customFormat="1" x14ac:dyDescent="0.25">
      <c r="A104" s="157" t="s">
        <v>375</v>
      </c>
      <c r="B104" s="158" t="s">
        <v>376</v>
      </c>
      <c r="C104" s="22">
        <v>3</v>
      </c>
      <c r="D104" s="22">
        <v>4</v>
      </c>
      <c r="E104" s="75">
        <v>5</v>
      </c>
      <c r="F104" s="22">
        <v>3</v>
      </c>
      <c r="G104" s="22"/>
      <c r="H104" s="22"/>
      <c r="I104" s="22">
        <v>5</v>
      </c>
      <c r="J104" s="22">
        <v>7</v>
      </c>
      <c r="K104" s="22">
        <v>8</v>
      </c>
      <c r="L104" s="22">
        <v>8</v>
      </c>
      <c r="M104" s="22"/>
      <c r="N104" s="22">
        <v>13</v>
      </c>
      <c r="O104" s="76"/>
      <c r="P104" s="25">
        <f t="shared" si="2"/>
        <v>56</v>
      </c>
    </row>
    <row r="105" spans="1:16" s="12" customFormat="1" x14ac:dyDescent="0.25">
      <c r="A105" s="157" t="s">
        <v>377</v>
      </c>
      <c r="B105" s="158" t="s">
        <v>378</v>
      </c>
      <c r="C105" s="22"/>
      <c r="D105" s="22">
        <v>4</v>
      </c>
      <c r="E105" s="75">
        <v>5</v>
      </c>
      <c r="F105" s="22">
        <v>5</v>
      </c>
      <c r="G105" s="22">
        <v>4</v>
      </c>
      <c r="H105" s="22"/>
      <c r="I105" s="22">
        <v>5</v>
      </c>
      <c r="J105" s="22"/>
      <c r="K105" s="22"/>
      <c r="L105" s="22">
        <v>9</v>
      </c>
      <c r="M105" s="22">
        <v>10</v>
      </c>
      <c r="N105" s="22">
        <v>13</v>
      </c>
      <c r="O105" s="76"/>
      <c r="P105" s="25">
        <f t="shared" si="2"/>
        <v>55</v>
      </c>
    </row>
    <row r="106" spans="1:16" s="12" customFormat="1" x14ac:dyDescent="0.25">
      <c r="A106" s="157" t="s">
        <v>379</v>
      </c>
      <c r="B106" s="158" t="s">
        <v>380</v>
      </c>
      <c r="C106" s="75">
        <v>4</v>
      </c>
      <c r="D106" s="22">
        <v>5</v>
      </c>
      <c r="E106" s="22">
        <v>4</v>
      </c>
      <c r="F106" s="22"/>
      <c r="G106" s="22">
        <v>4</v>
      </c>
      <c r="H106" s="22">
        <v>3</v>
      </c>
      <c r="I106" s="22"/>
      <c r="J106" s="22"/>
      <c r="K106" s="22"/>
      <c r="L106" s="22"/>
      <c r="M106" s="22"/>
      <c r="N106" s="22"/>
      <c r="O106" s="76"/>
      <c r="P106" s="25">
        <f t="shared" si="2"/>
        <v>20</v>
      </c>
    </row>
    <row r="107" spans="1:16" s="12" customFormat="1" x14ac:dyDescent="0.25">
      <c r="A107" s="157" t="s">
        <v>389</v>
      </c>
      <c r="B107" s="158" t="s">
        <v>390</v>
      </c>
      <c r="C107" s="22">
        <v>5</v>
      </c>
      <c r="D107" s="22">
        <v>3</v>
      </c>
      <c r="E107" s="22">
        <v>2</v>
      </c>
      <c r="F107" s="22">
        <v>1</v>
      </c>
      <c r="G107" s="22">
        <v>5</v>
      </c>
      <c r="H107" s="22">
        <v>3</v>
      </c>
      <c r="I107" s="22"/>
      <c r="J107" s="22">
        <v>8</v>
      </c>
      <c r="K107" s="22"/>
      <c r="L107" s="22">
        <v>8</v>
      </c>
      <c r="M107" s="22">
        <v>9</v>
      </c>
      <c r="N107" s="22">
        <v>12</v>
      </c>
      <c r="O107" s="76"/>
      <c r="P107" s="25">
        <f t="shared" si="2"/>
        <v>56</v>
      </c>
    </row>
    <row r="108" spans="1:16" s="12" customFormat="1" x14ac:dyDescent="0.25">
      <c r="A108" s="157" t="s">
        <v>391</v>
      </c>
      <c r="B108" s="158" t="s">
        <v>392</v>
      </c>
      <c r="C108" s="75">
        <v>3</v>
      </c>
      <c r="D108" s="22"/>
      <c r="E108" s="22"/>
      <c r="F108" s="22"/>
      <c r="G108" s="22">
        <v>1</v>
      </c>
      <c r="H108" s="22"/>
      <c r="I108" s="22"/>
      <c r="J108" s="22"/>
      <c r="K108" s="22">
        <v>9</v>
      </c>
      <c r="L108" s="22">
        <v>8</v>
      </c>
      <c r="M108" s="22">
        <v>8</v>
      </c>
      <c r="N108" s="22">
        <v>12</v>
      </c>
      <c r="O108" s="76"/>
      <c r="P108" s="25">
        <f t="shared" si="2"/>
        <v>41</v>
      </c>
    </row>
    <row r="109" spans="1:16" s="12" customFormat="1" x14ac:dyDescent="0.25">
      <c r="A109" s="157" t="s">
        <v>395</v>
      </c>
      <c r="B109" s="158" t="s">
        <v>396</v>
      </c>
      <c r="C109" s="22">
        <v>4</v>
      </c>
      <c r="D109" s="22">
        <v>5</v>
      </c>
      <c r="E109" s="22"/>
      <c r="F109" s="22">
        <v>4</v>
      </c>
      <c r="G109" s="22">
        <v>4</v>
      </c>
      <c r="H109" s="22">
        <v>2</v>
      </c>
      <c r="I109" s="22"/>
      <c r="J109" s="22">
        <v>8</v>
      </c>
      <c r="K109" s="22">
        <v>8</v>
      </c>
      <c r="L109" s="22">
        <v>7</v>
      </c>
      <c r="M109" s="22"/>
      <c r="N109" s="22">
        <v>12</v>
      </c>
      <c r="O109" s="76"/>
      <c r="P109" s="25">
        <f t="shared" si="2"/>
        <v>54</v>
      </c>
    </row>
    <row r="110" spans="1:16" s="12" customFormat="1" x14ac:dyDescent="0.25">
      <c r="A110" s="157" t="s">
        <v>397</v>
      </c>
      <c r="B110" s="158" t="s">
        <v>398</v>
      </c>
      <c r="C110" s="75">
        <v>4</v>
      </c>
      <c r="D110" s="22">
        <v>5</v>
      </c>
      <c r="E110" s="22">
        <v>4</v>
      </c>
      <c r="F110" s="22"/>
      <c r="G110" s="22">
        <v>4</v>
      </c>
      <c r="H110" s="22">
        <v>5</v>
      </c>
      <c r="I110" s="22"/>
      <c r="J110" s="22">
        <v>7</v>
      </c>
      <c r="K110" s="22"/>
      <c r="L110" s="22">
        <v>5</v>
      </c>
      <c r="M110" s="22">
        <v>5</v>
      </c>
      <c r="N110" s="22">
        <v>12</v>
      </c>
      <c r="O110" s="76"/>
      <c r="P110" s="25">
        <f t="shared" si="2"/>
        <v>51</v>
      </c>
    </row>
    <row r="111" spans="1:16" s="12" customFormat="1" x14ac:dyDescent="0.25">
      <c r="A111" s="157" t="s">
        <v>407</v>
      </c>
      <c r="B111" s="158" t="s">
        <v>408</v>
      </c>
      <c r="C111" s="22">
        <v>5</v>
      </c>
      <c r="D111" s="22">
        <v>3</v>
      </c>
      <c r="E111" s="22">
        <v>2</v>
      </c>
      <c r="F111" s="22">
        <v>1</v>
      </c>
      <c r="G111" s="22">
        <v>5</v>
      </c>
      <c r="H111" s="22">
        <v>5</v>
      </c>
      <c r="I111" s="22"/>
      <c r="J111" s="22">
        <v>5</v>
      </c>
      <c r="K111" s="22">
        <v>6</v>
      </c>
      <c r="L111" s="22">
        <v>8</v>
      </c>
      <c r="M111" s="22"/>
      <c r="N111" s="22">
        <v>10</v>
      </c>
      <c r="O111" s="76"/>
      <c r="P111" s="25">
        <f t="shared" si="2"/>
        <v>50</v>
      </c>
    </row>
    <row r="112" spans="1:16" s="12" customFormat="1" x14ac:dyDescent="0.25">
      <c r="A112" s="157" t="s">
        <v>409</v>
      </c>
      <c r="B112" s="158" t="s">
        <v>410</v>
      </c>
      <c r="C112" s="75">
        <v>3</v>
      </c>
      <c r="D112" s="22"/>
      <c r="E112" s="22"/>
      <c r="F112" s="22"/>
      <c r="G112" s="22">
        <v>1</v>
      </c>
      <c r="H112" s="22"/>
      <c r="I112" s="22"/>
      <c r="J112" s="22"/>
      <c r="K112" s="22">
        <v>6</v>
      </c>
      <c r="L112" s="22">
        <v>5</v>
      </c>
      <c r="M112" s="22">
        <v>7</v>
      </c>
      <c r="N112" s="22">
        <v>14</v>
      </c>
      <c r="O112" s="76"/>
      <c r="P112" s="25">
        <f t="shared" si="2"/>
        <v>36</v>
      </c>
    </row>
    <row r="113" spans="1:16" s="12" customFormat="1" x14ac:dyDescent="0.25">
      <c r="A113" s="157" t="s">
        <v>413</v>
      </c>
      <c r="B113" s="158" t="s">
        <v>414</v>
      </c>
      <c r="C113" s="22">
        <v>5</v>
      </c>
      <c r="D113" s="22">
        <v>5</v>
      </c>
      <c r="E113" s="22"/>
      <c r="F113" s="22">
        <v>4</v>
      </c>
      <c r="G113" s="22">
        <v>4</v>
      </c>
      <c r="H113" s="22">
        <v>5</v>
      </c>
      <c r="I113" s="22"/>
      <c r="J113" s="22">
        <v>8</v>
      </c>
      <c r="K113" s="22">
        <v>8</v>
      </c>
      <c r="L113" s="22">
        <v>7</v>
      </c>
      <c r="M113" s="22"/>
      <c r="N113" s="22">
        <v>12</v>
      </c>
      <c r="O113" s="76"/>
      <c r="P113" s="25">
        <f t="shared" si="2"/>
        <v>58</v>
      </c>
    </row>
    <row r="114" spans="1:16" s="12" customFormat="1" x14ac:dyDescent="0.25">
      <c r="A114" s="157" t="s">
        <v>415</v>
      </c>
      <c r="B114" s="158" t="s">
        <v>416</v>
      </c>
      <c r="C114" s="75">
        <v>5</v>
      </c>
      <c r="D114" s="22"/>
      <c r="E114" s="22">
        <v>3</v>
      </c>
      <c r="F114" s="22">
        <v>4</v>
      </c>
      <c r="G114" s="22">
        <v>4</v>
      </c>
      <c r="H114" s="22"/>
      <c r="I114" s="22"/>
      <c r="J114" s="22">
        <v>5</v>
      </c>
      <c r="K114" s="22"/>
      <c r="L114" s="22">
        <v>7</v>
      </c>
      <c r="M114" s="22"/>
      <c r="N114" s="22">
        <v>9</v>
      </c>
      <c r="O114" s="76"/>
      <c r="P114" s="25">
        <f t="shared" si="2"/>
        <v>37</v>
      </c>
    </row>
    <row r="115" spans="1:16" s="12" customFormat="1" x14ac:dyDescent="0.25">
      <c r="A115" s="157" t="s">
        <v>417</v>
      </c>
      <c r="B115" s="158" t="s">
        <v>418</v>
      </c>
      <c r="C115" s="22">
        <v>4</v>
      </c>
      <c r="D115" s="22"/>
      <c r="E115" s="75">
        <v>4</v>
      </c>
      <c r="F115" s="22">
        <v>4</v>
      </c>
      <c r="G115" s="22">
        <v>3</v>
      </c>
      <c r="H115" s="22"/>
      <c r="I115" s="22">
        <v>4</v>
      </c>
      <c r="J115" s="22">
        <v>6</v>
      </c>
      <c r="K115" s="22"/>
      <c r="L115" s="22"/>
      <c r="M115" s="22">
        <v>8</v>
      </c>
      <c r="N115" s="22">
        <v>13</v>
      </c>
      <c r="O115" s="76"/>
      <c r="P115" s="25">
        <f t="shared" si="2"/>
        <v>46</v>
      </c>
    </row>
    <row r="116" spans="1:16" s="12" customFormat="1" x14ac:dyDescent="0.25">
      <c r="A116" s="157" t="s">
        <v>419</v>
      </c>
      <c r="B116" s="158" t="s">
        <v>420</v>
      </c>
      <c r="C116" s="22"/>
      <c r="D116" s="22"/>
      <c r="E116" s="75">
        <v>2</v>
      </c>
      <c r="F116" s="22"/>
      <c r="G116" s="22">
        <v>5</v>
      </c>
      <c r="H116" s="22"/>
      <c r="I116" s="22">
        <v>4</v>
      </c>
      <c r="J116" s="22">
        <v>7</v>
      </c>
      <c r="K116" s="22">
        <v>5</v>
      </c>
      <c r="L116" s="22">
        <v>7</v>
      </c>
      <c r="M116" s="22"/>
      <c r="N116" s="22">
        <v>12</v>
      </c>
      <c r="O116" s="76"/>
      <c r="P116" s="25">
        <f t="shared" si="2"/>
        <v>42</v>
      </c>
    </row>
    <row r="117" spans="1:16" s="12" customFormat="1" x14ac:dyDescent="0.25">
      <c r="A117" s="157" t="s">
        <v>421</v>
      </c>
      <c r="B117" s="158" t="s">
        <v>422</v>
      </c>
      <c r="C117" s="22">
        <v>5</v>
      </c>
      <c r="D117" s="22">
        <v>5</v>
      </c>
      <c r="E117" s="75"/>
      <c r="F117" s="22"/>
      <c r="G117" s="22">
        <v>4</v>
      </c>
      <c r="H117" s="22"/>
      <c r="I117" s="22">
        <v>5</v>
      </c>
      <c r="J117" s="22"/>
      <c r="K117" s="22">
        <v>6</v>
      </c>
      <c r="L117" s="22"/>
      <c r="M117" s="22">
        <v>7</v>
      </c>
      <c r="N117" s="22">
        <v>11</v>
      </c>
      <c r="O117" s="76"/>
      <c r="P117" s="25">
        <f t="shared" si="2"/>
        <v>43</v>
      </c>
    </row>
    <row r="118" spans="1:16" s="12" customFormat="1" x14ac:dyDescent="0.25">
      <c r="A118" s="157" t="s">
        <v>423</v>
      </c>
      <c r="B118" s="158" t="s">
        <v>424</v>
      </c>
      <c r="C118" s="22">
        <v>5</v>
      </c>
      <c r="D118" s="22"/>
      <c r="E118" s="75">
        <v>5</v>
      </c>
      <c r="F118" s="22">
        <v>4</v>
      </c>
      <c r="G118" s="22">
        <v>5</v>
      </c>
      <c r="H118" s="22"/>
      <c r="I118" s="22"/>
      <c r="J118" s="22">
        <v>7</v>
      </c>
      <c r="K118" s="22">
        <v>8</v>
      </c>
      <c r="L118" s="22">
        <v>8</v>
      </c>
      <c r="M118" s="22"/>
      <c r="N118" s="22">
        <v>13</v>
      </c>
      <c r="O118" s="76"/>
      <c r="P118" s="25">
        <f t="shared" si="2"/>
        <v>55</v>
      </c>
    </row>
    <row r="119" spans="1:16" s="12" customFormat="1" ht="15.75" x14ac:dyDescent="0.25">
      <c r="A119" s="190" t="s">
        <v>47</v>
      </c>
      <c r="B119" s="191"/>
      <c r="C119" s="83">
        <f t="shared" ref="C119:N119" si="3">COUNTA(C15:C118)</f>
        <v>101</v>
      </c>
      <c r="D119" s="48">
        <f t="shared" si="3"/>
        <v>59</v>
      </c>
      <c r="E119" s="48">
        <f t="shared" si="3"/>
        <v>67</v>
      </c>
      <c r="F119" s="48">
        <f t="shared" si="3"/>
        <v>61</v>
      </c>
      <c r="G119" s="48">
        <f t="shared" si="3"/>
        <v>96</v>
      </c>
      <c r="H119" s="48">
        <f t="shared" si="3"/>
        <v>55</v>
      </c>
      <c r="I119" s="48">
        <f t="shared" si="3"/>
        <v>15</v>
      </c>
      <c r="J119" s="48">
        <f t="shared" si="3"/>
        <v>63</v>
      </c>
      <c r="K119" s="48">
        <f t="shared" si="3"/>
        <v>64</v>
      </c>
      <c r="L119" s="48">
        <f t="shared" si="3"/>
        <v>85</v>
      </c>
      <c r="M119" s="48">
        <f t="shared" si="3"/>
        <v>48</v>
      </c>
      <c r="N119" s="48">
        <f t="shared" si="3"/>
        <v>98</v>
      </c>
      <c r="O119" s="26">
        <f>COUNT(O15:O118)</f>
        <v>0</v>
      </c>
      <c r="P119" s="25"/>
    </row>
    <row r="120" spans="1:16" s="12" customFormat="1" ht="15.75" x14ac:dyDescent="0.25">
      <c r="A120" s="182" t="s">
        <v>4</v>
      </c>
      <c r="B120" s="183"/>
      <c r="C120" s="53">
        <f t="shared" ref="C120:O120" si="4">COUNTIF(C15:C118,"&gt;"&amp;C14)</f>
        <v>82</v>
      </c>
      <c r="D120" s="46">
        <f t="shared" si="4"/>
        <v>42</v>
      </c>
      <c r="E120" s="46">
        <f t="shared" si="4"/>
        <v>30</v>
      </c>
      <c r="F120" s="46">
        <f t="shared" si="4"/>
        <v>43</v>
      </c>
      <c r="G120" s="46">
        <f t="shared" si="4"/>
        <v>75</v>
      </c>
      <c r="H120" s="46">
        <f t="shared" si="4"/>
        <v>16</v>
      </c>
      <c r="I120" s="46">
        <f t="shared" si="4"/>
        <v>13</v>
      </c>
      <c r="J120" s="46">
        <f t="shared" si="4"/>
        <v>39</v>
      </c>
      <c r="K120" s="46">
        <f t="shared" si="4"/>
        <v>24</v>
      </c>
      <c r="L120" s="46">
        <f t="shared" si="4"/>
        <v>66</v>
      </c>
      <c r="M120" s="46">
        <f t="shared" si="4"/>
        <v>39</v>
      </c>
      <c r="N120" s="46">
        <f t="shared" si="4"/>
        <v>90</v>
      </c>
      <c r="O120" s="26">
        <f t="shared" si="4"/>
        <v>0</v>
      </c>
      <c r="P120" s="25"/>
    </row>
    <row r="121" spans="1:16" s="12" customFormat="1" ht="15.75" x14ac:dyDescent="0.25">
      <c r="A121" s="182" t="s">
        <v>52</v>
      </c>
      <c r="B121" s="183"/>
      <c r="C121" s="53">
        <f t="shared" ref="C121:N121" si="5">ROUND(C120*100/C119,0)</f>
        <v>81</v>
      </c>
      <c r="D121" s="53">
        <f t="shared" si="5"/>
        <v>71</v>
      </c>
      <c r="E121" s="46">
        <f t="shared" si="5"/>
        <v>45</v>
      </c>
      <c r="F121" s="46">
        <f t="shared" si="5"/>
        <v>70</v>
      </c>
      <c r="G121" s="46">
        <f t="shared" si="5"/>
        <v>78</v>
      </c>
      <c r="H121" s="46">
        <f t="shared" si="5"/>
        <v>29</v>
      </c>
      <c r="I121" s="46">
        <f t="shared" si="5"/>
        <v>87</v>
      </c>
      <c r="J121" s="46">
        <f t="shared" si="5"/>
        <v>62</v>
      </c>
      <c r="K121" s="46">
        <f t="shared" si="5"/>
        <v>38</v>
      </c>
      <c r="L121" s="46">
        <f t="shared" si="5"/>
        <v>78</v>
      </c>
      <c r="M121" s="46">
        <f t="shared" si="5"/>
        <v>81</v>
      </c>
      <c r="N121" s="46">
        <f t="shared" si="5"/>
        <v>92</v>
      </c>
      <c r="O121" s="26" t="e">
        <f>ROUND(O120*100/O119,0)</f>
        <v>#DIV/0!</v>
      </c>
      <c r="P121" s="25"/>
    </row>
    <row r="122" spans="1:16" s="12" customFormat="1" x14ac:dyDescent="0.25">
      <c r="A122" s="186" t="s">
        <v>14</v>
      </c>
      <c r="B122" s="187"/>
      <c r="C122" s="53" t="str">
        <f>IF(C121&gt;=80,"3",IF(C121&gt;=70,"2",IF(C121&gt;=60,"1","-")))</f>
        <v>3</v>
      </c>
      <c r="D122" s="46" t="str">
        <f t="shared" ref="D122:O122" si="6">IF(D121&gt;=80,"3",IF(D121&gt;=70,"2",IF(D121&gt;=60,"1","-")))</f>
        <v>2</v>
      </c>
      <c r="E122" s="46" t="str">
        <f t="shared" si="6"/>
        <v>-</v>
      </c>
      <c r="F122" s="46" t="str">
        <f t="shared" si="6"/>
        <v>2</v>
      </c>
      <c r="G122" s="46" t="str">
        <f t="shared" si="6"/>
        <v>2</v>
      </c>
      <c r="H122" s="46" t="str">
        <f t="shared" si="6"/>
        <v>-</v>
      </c>
      <c r="I122" s="46" t="str">
        <f t="shared" si="6"/>
        <v>3</v>
      </c>
      <c r="J122" s="46" t="str">
        <f t="shared" si="6"/>
        <v>1</v>
      </c>
      <c r="K122" s="46" t="str">
        <f t="shared" si="6"/>
        <v>-</v>
      </c>
      <c r="L122" s="46" t="str">
        <f t="shared" si="6"/>
        <v>2</v>
      </c>
      <c r="M122" s="46" t="str">
        <f t="shared" si="6"/>
        <v>3</v>
      </c>
      <c r="N122" s="46" t="str">
        <f t="shared" si="6"/>
        <v>3</v>
      </c>
      <c r="O122" s="26" t="e">
        <f t="shared" si="6"/>
        <v>#DIV/0!</v>
      </c>
      <c r="P122" s="25"/>
    </row>
    <row r="123" spans="1:16" s="12" customFormat="1" x14ac:dyDescent="0.25">
      <c r="B123" s="8"/>
      <c r="C123" s="21" t="s">
        <v>1</v>
      </c>
      <c r="D123" s="21" t="s">
        <v>2</v>
      </c>
      <c r="E123" s="21" t="s">
        <v>0</v>
      </c>
      <c r="F123" s="21" t="s">
        <v>1</v>
      </c>
      <c r="G123" s="21" t="s">
        <v>2</v>
      </c>
      <c r="H123" s="21" t="s">
        <v>3</v>
      </c>
      <c r="I123" s="21" t="s">
        <v>0</v>
      </c>
      <c r="J123" s="21" t="s">
        <v>1</v>
      </c>
      <c r="K123" s="21" t="s">
        <v>2</v>
      </c>
      <c r="L123" s="21" t="s">
        <v>3</v>
      </c>
      <c r="M123" s="21" t="s">
        <v>3</v>
      </c>
      <c r="N123" s="21" t="s">
        <v>1</v>
      </c>
      <c r="P123" s="9"/>
    </row>
    <row r="124" spans="1:16" s="12" customFormat="1" ht="18.75" x14ac:dyDescent="0.3">
      <c r="B124" s="8"/>
      <c r="C124" s="9"/>
      <c r="D124" s="9"/>
      <c r="E124" s="10"/>
      <c r="F124" s="56"/>
      <c r="G124" s="55"/>
      <c r="H124" s="57" t="s">
        <v>15</v>
      </c>
      <c r="I124" s="57"/>
      <c r="J124" s="13" t="s">
        <v>18</v>
      </c>
      <c r="K124" s="13"/>
      <c r="L124" s="14"/>
      <c r="M124" s="14"/>
      <c r="N124" s="15"/>
      <c r="P124" s="9"/>
    </row>
    <row r="125" spans="1:16" s="12" customFormat="1" ht="20.25" x14ac:dyDescent="0.3">
      <c r="B125" s="8"/>
      <c r="C125" s="16"/>
      <c r="D125" s="17"/>
      <c r="E125" s="11"/>
      <c r="F125" s="54" t="s">
        <v>16</v>
      </c>
      <c r="G125" s="55"/>
      <c r="H125" s="18" t="s">
        <v>35</v>
      </c>
      <c r="I125" s="18" t="s">
        <v>14</v>
      </c>
      <c r="J125" s="18" t="s">
        <v>35</v>
      </c>
      <c r="K125" s="18" t="s">
        <v>14</v>
      </c>
      <c r="L125" s="19"/>
      <c r="M125" s="19"/>
      <c r="N125" s="16"/>
      <c r="P125" s="9"/>
    </row>
    <row r="126" spans="1:16" s="12" customFormat="1" ht="20.25" x14ac:dyDescent="0.3">
      <c r="B126" s="8"/>
      <c r="C126" s="16"/>
      <c r="D126" s="16"/>
      <c r="E126" s="11"/>
      <c r="F126" s="54" t="s">
        <v>31</v>
      </c>
      <c r="G126" s="55"/>
      <c r="H126" s="21">
        <f>AVERAGE(E121,I121)</f>
        <v>66</v>
      </c>
      <c r="I126" s="46" t="str">
        <f>IF(H126&gt;=80,"3",IF(H126&gt;=70,"2",IF(H126&gt;=60,"1",IF(H126&lt;59,"-"))))</f>
        <v>1</v>
      </c>
      <c r="J126" s="46" t="e">
        <f>(H126*0.3)+($O$121*0.7)</f>
        <v>#DIV/0!</v>
      </c>
      <c r="K126" s="46" t="e">
        <f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ht="20.25" x14ac:dyDescent="0.3">
      <c r="B127" s="8"/>
      <c r="C127" s="9"/>
      <c r="D127" s="9"/>
      <c r="E127" s="10"/>
      <c r="F127" s="54" t="s">
        <v>32</v>
      </c>
      <c r="G127" s="55"/>
      <c r="H127" s="21">
        <f>AVERAGE(C121,F121,N121,J121)</f>
        <v>76.25</v>
      </c>
      <c r="I127" s="46" t="str">
        <f t="shared" ref="I127:I129" si="7">IF(H127&gt;=80,"3",IF(H127&gt;=70,"2",IF(H127&gt;=60,"1",IF(H127&lt;59,"-"))))</f>
        <v>2</v>
      </c>
      <c r="J127" s="46" t="e">
        <f t="shared" ref="J127:J129" si="8">(H127*0.3)+($O$121*0.7)</f>
        <v>#DIV/0!</v>
      </c>
      <c r="K127" s="46" t="e">
        <f>IF(J127&gt;=80,"3",IF(J127&gt;=70,"2",IF(J127&gt;=60,"1",IF(J127&lt;59,"-"))))</f>
        <v>#DIV/0!</v>
      </c>
      <c r="L127" s="20"/>
      <c r="M127" s="20"/>
      <c r="N127" s="16"/>
      <c r="P127" s="9"/>
    </row>
    <row r="128" spans="1:16" s="12" customFormat="1" ht="20.25" x14ac:dyDescent="0.3">
      <c r="B128" s="8"/>
      <c r="C128" s="9"/>
      <c r="D128" s="9"/>
      <c r="E128" s="10"/>
      <c r="F128" s="54" t="s">
        <v>33</v>
      </c>
      <c r="G128" s="55"/>
      <c r="H128" s="21">
        <f>AVERAGE(D121,G121,K121)</f>
        <v>62.333333333333336</v>
      </c>
      <c r="I128" s="46" t="str">
        <f t="shared" si="7"/>
        <v>1</v>
      </c>
      <c r="J128" s="46" t="e">
        <f t="shared" si="8"/>
        <v>#DIV/0!</v>
      </c>
      <c r="K128" s="46" t="e">
        <f>IF(J128&gt;=80,"3",IF(J128&gt;=70,"2",IF(J128&gt;=60,"1",IF(J128&lt;59,"-"))))</f>
        <v>#DIV/0!</v>
      </c>
      <c r="L128" s="20"/>
      <c r="M128" s="20"/>
      <c r="N128" s="16"/>
      <c r="P128" s="9"/>
    </row>
    <row r="129" spans="1:16" s="12" customFormat="1" ht="20.25" x14ac:dyDescent="0.3">
      <c r="B129" s="8"/>
      <c r="C129" s="9"/>
      <c r="D129" s="9"/>
      <c r="E129" s="10"/>
      <c r="F129" s="54" t="s">
        <v>34</v>
      </c>
      <c r="G129" s="55"/>
      <c r="H129" s="21">
        <f>AVERAGE(H121,L121,M121)</f>
        <v>62.666666666666664</v>
      </c>
      <c r="I129" s="46" t="str">
        <f t="shared" si="7"/>
        <v>1</v>
      </c>
      <c r="J129" s="46" t="e">
        <f t="shared" si="8"/>
        <v>#DIV/0!</v>
      </c>
      <c r="K129" s="46" t="e">
        <f>IF(J129&gt;=80,"3",IF(J129&gt;=70,"2",IF(J129&gt;=60,"1",IF(J129&lt;59,"-"))))</f>
        <v>#DIV/0!</v>
      </c>
      <c r="L129" s="20"/>
      <c r="M129" s="20"/>
      <c r="N129" s="16"/>
      <c r="P129" s="9"/>
    </row>
    <row r="130" spans="1:16" s="12" customFormat="1" x14ac:dyDescent="0.25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P130" s="9"/>
    </row>
    <row r="131" spans="1:16" x14ac:dyDescent="0.25">
      <c r="A131" s="38"/>
    </row>
    <row r="132" spans="1:16" x14ac:dyDescent="0.25">
      <c r="A132" s="38"/>
    </row>
    <row r="133" spans="1:16" x14ac:dyDescent="0.25">
      <c r="A133" s="38"/>
    </row>
    <row r="134" spans="1:16" x14ac:dyDescent="0.25">
      <c r="A134" s="38"/>
    </row>
    <row r="135" spans="1:16" x14ac:dyDescent="0.25">
      <c r="A135" s="38"/>
    </row>
    <row r="136" spans="1:16" x14ac:dyDescent="0.25">
      <c r="A136" s="38"/>
    </row>
    <row r="137" spans="1:16" x14ac:dyDescent="0.25">
      <c r="A137" s="38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119:B119"/>
    <mergeCell ref="A120:B120"/>
    <mergeCell ref="A121:B121"/>
    <mergeCell ref="A122:B122"/>
    <mergeCell ref="C9:N9"/>
    <mergeCell ref="A13:B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8" sqref="J8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99" t="str">
        <f>'4.2.3'!D8</f>
        <v>Sub:DERIVATIVES AND RISK MANAGEMENT        Sub Code: 4.2.3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'4.2.3'!H126</f>
        <v>66</v>
      </c>
      <c r="E5" s="28" t="str">
        <f>'4.2.3'!I126</f>
        <v>1</v>
      </c>
      <c r="F5" s="28" t="e">
        <f>'4.2.3'!J126</f>
        <v>#DIV/0!</v>
      </c>
      <c r="G5" s="28" t="e">
        <f>'4.2.3'!K126</f>
        <v>#DIV/0!</v>
      </c>
    </row>
    <row r="6" spans="1:13" x14ac:dyDescent="0.25">
      <c r="C6" s="85" t="s">
        <v>1</v>
      </c>
      <c r="D6" s="28">
        <f>'4.2.3'!H127</f>
        <v>76.25</v>
      </c>
      <c r="E6" s="28" t="str">
        <f>'4.2.3'!I127</f>
        <v>2</v>
      </c>
      <c r="F6" s="28" t="e">
        <f>'4.2.3'!J127</f>
        <v>#DIV/0!</v>
      </c>
      <c r="G6" s="28" t="e">
        <f>'4.2.3'!K127</f>
        <v>#DIV/0!</v>
      </c>
    </row>
    <row r="7" spans="1:13" x14ac:dyDescent="0.25">
      <c r="C7" s="85" t="s">
        <v>2</v>
      </c>
      <c r="D7" s="28">
        <f>'4.2.3'!H128</f>
        <v>62.333333333333336</v>
      </c>
      <c r="E7" s="28" t="str">
        <f>'4.2.3'!I128</f>
        <v>1</v>
      </c>
      <c r="F7" s="28" t="e">
        <f>'4.2.3'!J128</f>
        <v>#DIV/0!</v>
      </c>
      <c r="G7" s="28" t="e">
        <f>'4.2.3'!K128</f>
        <v>#DIV/0!</v>
      </c>
    </row>
    <row r="8" spans="1:13" x14ac:dyDescent="0.25">
      <c r="C8" s="85" t="s">
        <v>3</v>
      </c>
      <c r="D8" s="28">
        <f>'4.2.3'!H129</f>
        <v>62.666666666666664</v>
      </c>
      <c r="E8" s="28" t="str">
        <f>'4.2.3'!I129</f>
        <v>1</v>
      </c>
      <c r="F8" s="28" t="e">
        <f>'4.2.3'!J129</f>
        <v>#DIV/0!</v>
      </c>
      <c r="G8" s="28" t="e">
        <f>'4.2.3'!K129</f>
        <v>#DIV/0!</v>
      </c>
    </row>
    <row r="12" spans="1:13" x14ac:dyDescent="0.25">
      <c r="B12" s="86"/>
      <c r="C12" s="74" t="s">
        <v>6</v>
      </c>
      <c r="D12" s="74" t="s">
        <v>7</v>
      </c>
      <c r="E12" s="74" t="s">
        <v>5</v>
      </c>
      <c r="F12" s="74" t="s">
        <v>12</v>
      </c>
      <c r="G12" s="74" t="s">
        <v>13</v>
      </c>
      <c r="H12" s="74" t="s">
        <v>48</v>
      </c>
      <c r="I12" s="74" t="s">
        <v>49</v>
      </c>
      <c r="J12" s="74" t="s">
        <v>50</v>
      </c>
      <c r="K12" s="74" t="s">
        <v>51</v>
      </c>
      <c r="L12" s="74" t="s">
        <v>65</v>
      </c>
      <c r="M12" s="74" t="s">
        <v>66</v>
      </c>
    </row>
    <row r="13" spans="1:13" x14ac:dyDescent="0.25">
      <c r="B13" s="74" t="s">
        <v>8</v>
      </c>
      <c r="C13" s="21">
        <v>2</v>
      </c>
      <c r="D13" s="21">
        <v>1</v>
      </c>
      <c r="E13" s="21"/>
      <c r="F13" s="21">
        <v>1</v>
      </c>
      <c r="G13" s="21"/>
      <c r="H13" s="27"/>
      <c r="I13" s="27">
        <v>1</v>
      </c>
      <c r="J13" s="27"/>
      <c r="K13" s="27">
        <v>1</v>
      </c>
      <c r="L13" s="27">
        <v>1</v>
      </c>
      <c r="M13" s="27"/>
    </row>
    <row r="14" spans="1:13" x14ac:dyDescent="0.25">
      <c r="B14" s="74" t="s">
        <v>9</v>
      </c>
      <c r="C14" s="21">
        <v>1</v>
      </c>
      <c r="D14" s="21">
        <v>2</v>
      </c>
      <c r="E14" s="21">
        <v>1</v>
      </c>
      <c r="F14" s="21">
        <v>1</v>
      </c>
      <c r="G14" s="21">
        <v>1</v>
      </c>
      <c r="H14" s="27">
        <v>1</v>
      </c>
      <c r="I14" s="27">
        <v>1</v>
      </c>
      <c r="J14" s="27"/>
      <c r="K14" s="27">
        <v>2</v>
      </c>
      <c r="L14" s="27">
        <v>2</v>
      </c>
      <c r="M14" s="27"/>
    </row>
    <row r="15" spans="1:13" x14ac:dyDescent="0.25">
      <c r="B15" s="74" t="s">
        <v>10</v>
      </c>
      <c r="C15" s="21">
        <v>1</v>
      </c>
      <c r="D15" s="21">
        <v>2</v>
      </c>
      <c r="E15" s="21">
        <v>1</v>
      </c>
      <c r="F15" s="21">
        <v>1</v>
      </c>
      <c r="G15" s="21">
        <v>1</v>
      </c>
      <c r="H15" s="27">
        <v>1</v>
      </c>
      <c r="I15" s="27">
        <v>2</v>
      </c>
      <c r="J15" s="27">
        <v>1</v>
      </c>
      <c r="K15" s="27">
        <v>1</v>
      </c>
      <c r="L15" s="27">
        <v>1</v>
      </c>
      <c r="M15" s="27">
        <v>1</v>
      </c>
    </row>
    <row r="16" spans="1:13" x14ac:dyDescent="0.25">
      <c r="B16" s="74" t="s">
        <v>11</v>
      </c>
      <c r="C16" s="21">
        <v>1</v>
      </c>
      <c r="D16" s="21">
        <v>2</v>
      </c>
      <c r="E16" s="21">
        <v>1</v>
      </c>
      <c r="F16" s="21">
        <v>2</v>
      </c>
      <c r="G16" s="21">
        <v>2</v>
      </c>
      <c r="H16" s="27">
        <v>1</v>
      </c>
      <c r="I16" s="27">
        <v>2</v>
      </c>
      <c r="J16" s="27">
        <v>2</v>
      </c>
      <c r="K16" s="27">
        <v>1</v>
      </c>
      <c r="L16" s="27">
        <v>1</v>
      </c>
      <c r="M16" s="27">
        <v>1</v>
      </c>
    </row>
    <row r="17" spans="1:13" x14ac:dyDescent="0.25">
      <c r="B17" s="4"/>
      <c r="C17" s="5" t="s">
        <v>23</v>
      </c>
      <c r="D17" s="5" t="s">
        <v>24</v>
      </c>
      <c r="E17" s="5" t="s">
        <v>25</v>
      </c>
      <c r="F17" s="5" t="s">
        <v>26</v>
      </c>
      <c r="G17" s="6" t="s">
        <v>27</v>
      </c>
    </row>
    <row r="18" spans="1:13" x14ac:dyDescent="0.25">
      <c r="B18" s="37"/>
      <c r="C18" s="37"/>
      <c r="D18" s="37"/>
      <c r="E18" s="37"/>
      <c r="F18" s="37"/>
      <c r="G18" s="37"/>
    </row>
    <row r="19" spans="1:13" x14ac:dyDescent="0.25">
      <c r="B19" s="37"/>
      <c r="C19" s="37"/>
      <c r="D19" s="37"/>
      <c r="E19" s="37"/>
      <c r="F19" s="37"/>
      <c r="G19" s="37"/>
    </row>
    <row r="20" spans="1:13" x14ac:dyDescent="0.25">
      <c r="A20" s="212" t="s">
        <v>29</v>
      </c>
      <c r="B20" s="212"/>
      <c r="C20" s="209" t="s">
        <v>6</v>
      </c>
      <c r="D20" s="209" t="s">
        <v>7</v>
      </c>
      <c r="E20" s="209" t="s">
        <v>5</v>
      </c>
      <c r="F20" s="209" t="s">
        <v>12</v>
      </c>
      <c r="G20" s="209" t="s">
        <v>13</v>
      </c>
      <c r="H20" s="209" t="s">
        <v>48</v>
      </c>
      <c r="I20" s="209" t="s">
        <v>49</v>
      </c>
      <c r="J20" s="209" t="s">
        <v>50</v>
      </c>
      <c r="K20" s="209" t="s">
        <v>51</v>
      </c>
      <c r="L20" s="209" t="s">
        <v>65</v>
      </c>
      <c r="M20" s="209" t="s">
        <v>66</v>
      </c>
    </row>
    <row r="21" spans="1:13" x14ac:dyDescent="0.25">
      <c r="A21" s="211" t="s">
        <v>28</v>
      </c>
      <c r="B21" s="211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</row>
    <row r="22" spans="1:13" x14ac:dyDescent="0.25">
      <c r="A22" s="46" t="s">
        <v>8</v>
      </c>
      <c r="B22" s="23" t="e">
        <f>F5</f>
        <v>#DIV/0!</v>
      </c>
      <c r="C22" s="134" t="e">
        <f>C13*$B$22/3</f>
        <v>#DIV/0!</v>
      </c>
      <c r="D22" s="134" t="e">
        <f t="shared" ref="D22:K22" si="0">D13*$B$22/3</f>
        <v>#DIV/0!</v>
      </c>
      <c r="E22" s="134" t="e">
        <f t="shared" si="0"/>
        <v>#DIV/0!</v>
      </c>
      <c r="F22" s="134" t="e">
        <f t="shared" si="0"/>
        <v>#DIV/0!</v>
      </c>
      <c r="G22" s="134" t="e">
        <f t="shared" si="0"/>
        <v>#DIV/0!</v>
      </c>
      <c r="H22" s="134" t="e">
        <f t="shared" si="0"/>
        <v>#DIV/0!</v>
      </c>
      <c r="I22" s="134" t="e">
        <f t="shared" si="0"/>
        <v>#DIV/0!</v>
      </c>
      <c r="J22" s="134" t="e">
        <f t="shared" si="0"/>
        <v>#DIV/0!</v>
      </c>
      <c r="K22" s="134" t="e">
        <f t="shared" si="0"/>
        <v>#DIV/0!</v>
      </c>
      <c r="L22" s="134" t="e">
        <f t="shared" ref="L22:M22" si="1">L13*$B$22/3</f>
        <v>#DIV/0!</v>
      </c>
      <c r="M22" s="134" t="e">
        <f t="shared" si="1"/>
        <v>#DIV/0!</v>
      </c>
    </row>
    <row r="23" spans="1:13" x14ac:dyDescent="0.25">
      <c r="A23" s="46" t="s">
        <v>9</v>
      </c>
      <c r="B23" s="23" t="e">
        <f>F6</f>
        <v>#DIV/0!</v>
      </c>
      <c r="C23" s="134" t="e">
        <f>C14*$B$23/3</f>
        <v>#DIV/0!</v>
      </c>
      <c r="D23" s="134" t="e">
        <f t="shared" ref="D23:K23" si="2">D14*$B$23/3</f>
        <v>#DIV/0!</v>
      </c>
      <c r="E23" s="134" t="e">
        <f t="shared" si="2"/>
        <v>#DIV/0!</v>
      </c>
      <c r="F23" s="134" t="e">
        <f t="shared" si="2"/>
        <v>#DIV/0!</v>
      </c>
      <c r="G23" s="134" t="e">
        <f t="shared" si="2"/>
        <v>#DIV/0!</v>
      </c>
      <c r="H23" s="134" t="e">
        <f t="shared" si="2"/>
        <v>#DIV/0!</v>
      </c>
      <c r="I23" s="134" t="e">
        <f t="shared" si="2"/>
        <v>#DIV/0!</v>
      </c>
      <c r="J23" s="134" t="e">
        <f t="shared" si="2"/>
        <v>#DIV/0!</v>
      </c>
      <c r="K23" s="134" t="e">
        <f t="shared" si="2"/>
        <v>#DIV/0!</v>
      </c>
      <c r="L23" s="134" t="e">
        <f t="shared" ref="L23:M23" si="3">L14*$B$23/3</f>
        <v>#DIV/0!</v>
      </c>
      <c r="M23" s="134" t="e">
        <f t="shared" si="3"/>
        <v>#DIV/0!</v>
      </c>
    </row>
    <row r="24" spans="1:13" x14ac:dyDescent="0.25">
      <c r="A24" s="46" t="s">
        <v>10</v>
      </c>
      <c r="B24" s="23" t="e">
        <f>F7</f>
        <v>#DIV/0!</v>
      </c>
      <c r="C24" s="134" t="e">
        <f>C15*$B$24/3</f>
        <v>#DIV/0!</v>
      </c>
      <c r="D24" s="134" t="e">
        <f t="shared" ref="D24:K24" si="4">D15*$B$24/3</f>
        <v>#DIV/0!</v>
      </c>
      <c r="E24" s="134" t="e">
        <f t="shared" si="4"/>
        <v>#DIV/0!</v>
      </c>
      <c r="F24" s="134" t="e">
        <f t="shared" si="4"/>
        <v>#DIV/0!</v>
      </c>
      <c r="G24" s="134" t="e">
        <f t="shared" si="4"/>
        <v>#DIV/0!</v>
      </c>
      <c r="H24" s="134" t="e">
        <f t="shared" si="4"/>
        <v>#DIV/0!</v>
      </c>
      <c r="I24" s="134" t="e">
        <f t="shared" si="4"/>
        <v>#DIV/0!</v>
      </c>
      <c r="J24" s="134" t="e">
        <f t="shared" si="4"/>
        <v>#DIV/0!</v>
      </c>
      <c r="K24" s="134" t="e">
        <f t="shared" si="4"/>
        <v>#DIV/0!</v>
      </c>
      <c r="L24" s="134" t="e">
        <f t="shared" ref="L24:M24" si="5">L15*$B$24/3</f>
        <v>#DIV/0!</v>
      </c>
      <c r="M24" s="134" t="e">
        <f t="shared" si="5"/>
        <v>#DIV/0!</v>
      </c>
    </row>
    <row r="25" spans="1:13" x14ac:dyDescent="0.25">
      <c r="A25" s="46" t="s">
        <v>11</v>
      </c>
      <c r="B25" s="23" t="e">
        <f>F8</f>
        <v>#DIV/0!</v>
      </c>
      <c r="C25" s="134" t="e">
        <f>C16*$B$25/3</f>
        <v>#DIV/0!</v>
      </c>
      <c r="D25" s="134" t="e">
        <f t="shared" ref="D25:K25" si="6">D16*$B$25/3</f>
        <v>#DIV/0!</v>
      </c>
      <c r="E25" s="134" t="e">
        <f t="shared" si="6"/>
        <v>#DIV/0!</v>
      </c>
      <c r="F25" s="134" t="e">
        <f t="shared" si="6"/>
        <v>#DIV/0!</v>
      </c>
      <c r="G25" s="134" t="e">
        <f t="shared" si="6"/>
        <v>#DIV/0!</v>
      </c>
      <c r="H25" s="134" t="e">
        <f t="shared" si="6"/>
        <v>#DIV/0!</v>
      </c>
      <c r="I25" s="134" t="e">
        <f t="shared" si="6"/>
        <v>#DIV/0!</v>
      </c>
      <c r="J25" s="134" t="e">
        <f t="shared" si="6"/>
        <v>#DIV/0!</v>
      </c>
      <c r="K25" s="134" t="e">
        <f t="shared" si="6"/>
        <v>#DIV/0!</v>
      </c>
      <c r="L25" s="134" t="e">
        <f t="shared" ref="L25:M25" si="7">L16*$B$25/3</f>
        <v>#DIV/0!</v>
      </c>
      <c r="M25" s="134" t="e">
        <f t="shared" si="7"/>
        <v>#DIV/0!</v>
      </c>
    </row>
    <row r="26" spans="1:13" x14ac:dyDescent="0.25">
      <c r="A26" s="46" t="s">
        <v>30</v>
      </c>
      <c r="B26" s="24"/>
      <c r="C26" s="133" t="e">
        <f>AVERAGE(C22:C25)</f>
        <v>#DIV/0!</v>
      </c>
      <c r="D26" s="133" t="e">
        <f t="shared" ref="D26:K26" si="8">AVERAGE(D22:D25)</f>
        <v>#DIV/0!</v>
      </c>
      <c r="E26" s="133" t="e">
        <f t="shared" si="8"/>
        <v>#DIV/0!</v>
      </c>
      <c r="F26" s="133" t="e">
        <f t="shared" si="8"/>
        <v>#DIV/0!</v>
      </c>
      <c r="G26" s="133" t="e">
        <f t="shared" si="8"/>
        <v>#DIV/0!</v>
      </c>
      <c r="H26" s="133" t="e">
        <f t="shared" si="8"/>
        <v>#DIV/0!</v>
      </c>
      <c r="I26" s="133" t="e">
        <f t="shared" si="8"/>
        <v>#DIV/0!</v>
      </c>
      <c r="J26" s="133" t="e">
        <f t="shared" si="8"/>
        <v>#DIV/0!</v>
      </c>
      <c r="K26" s="133" t="e">
        <f t="shared" si="8"/>
        <v>#DIV/0!</v>
      </c>
      <c r="L26" s="133" t="e">
        <f t="shared" ref="L26:M26" si="9">AVERAGE(L22:L25)</f>
        <v>#DIV/0!</v>
      </c>
      <c r="M26" s="133" t="e">
        <f t="shared" si="9"/>
        <v>#DIV/0!</v>
      </c>
    </row>
    <row r="27" spans="1:13" x14ac:dyDescent="0.25">
      <c r="B27" s="37"/>
      <c r="C27" s="37"/>
      <c r="D27" s="37"/>
      <c r="E27" s="37"/>
      <c r="F27" s="37"/>
      <c r="G27" s="37"/>
    </row>
    <row r="28" spans="1:13" x14ac:dyDescent="0.25">
      <c r="D28" s="37"/>
      <c r="E28" s="4"/>
      <c r="F28" s="4"/>
      <c r="G28" s="4"/>
      <c r="H28" s="4"/>
      <c r="I28" s="4"/>
    </row>
    <row r="29" spans="1:13" x14ac:dyDescent="0.25">
      <c r="D29" s="37"/>
      <c r="E29" s="37"/>
      <c r="F29" s="37"/>
      <c r="G29" s="37"/>
    </row>
  </sheetData>
  <mergeCells count="13">
    <mergeCell ref="L20:L21"/>
    <mergeCell ref="M20:M21"/>
    <mergeCell ref="H20:H21"/>
    <mergeCell ref="I20:I21"/>
    <mergeCell ref="J20:J21"/>
    <mergeCell ref="K20:K21"/>
    <mergeCell ref="F20:F21"/>
    <mergeCell ref="G20:G21"/>
    <mergeCell ref="A21:B21"/>
    <mergeCell ref="A20:B20"/>
    <mergeCell ref="C20:C21"/>
    <mergeCell ref="D20:D21"/>
    <mergeCell ref="E20:E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="80" zoomScaleNormal="80" workbookViewId="0">
      <selection activeCell="M6" sqref="M6:P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04"/>
      <c r="D5" s="204"/>
      <c r="E5" s="204"/>
      <c r="F5" s="204"/>
      <c r="G5" s="204"/>
      <c r="H5" s="95"/>
      <c r="I5" s="204" t="s">
        <v>46</v>
      </c>
      <c r="J5" s="204"/>
      <c r="K5" s="204"/>
      <c r="L5" s="204" t="s">
        <v>465</v>
      </c>
      <c r="M5" s="204"/>
      <c r="N5" s="204" t="s">
        <v>44</v>
      </c>
      <c r="O5" s="204"/>
      <c r="P5" s="95" t="s">
        <v>466</v>
      </c>
    </row>
    <row r="6" spans="1:16" ht="37.5" x14ac:dyDescent="0.3">
      <c r="A6" s="130" t="s">
        <v>55</v>
      </c>
      <c r="B6" s="214" t="s">
        <v>454</v>
      </c>
      <c r="C6" s="214"/>
      <c r="D6" s="214"/>
      <c r="E6" s="214"/>
      <c r="F6" s="214"/>
      <c r="G6" s="214"/>
      <c r="H6" s="204" t="s">
        <v>45</v>
      </c>
      <c r="I6" s="204"/>
      <c r="J6" s="204"/>
      <c r="K6" s="204"/>
      <c r="L6" s="204"/>
      <c r="M6" s="298" t="s">
        <v>467</v>
      </c>
      <c r="N6" s="299"/>
      <c r="O6" s="299"/>
      <c r="P6" s="299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5" t="s">
        <v>453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15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0</v>
      </c>
      <c r="D12" s="21" t="s">
        <v>2</v>
      </c>
      <c r="E12" s="21" t="s">
        <v>68</v>
      </c>
      <c r="F12" s="21" t="s">
        <v>58</v>
      </c>
      <c r="G12" s="21" t="s">
        <v>3</v>
      </c>
      <c r="H12" s="21" t="s">
        <v>2</v>
      </c>
      <c r="I12" s="21" t="s">
        <v>0</v>
      </c>
      <c r="J12" s="21" t="s">
        <v>68</v>
      </c>
      <c r="K12" s="21" t="s">
        <v>3</v>
      </c>
      <c r="L12" s="21" t="s">
        <v>1</v>
      </c>
      <c r="M12" s="21" t="s">
        <v>2</v>
      </c>
      <c r="N12" s="21" t="s">
        <v>58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ht="15.75" thickBot="1" x14ac:dyDescent="0.3">
      <c r="A15" s="282" t="s">
        <v>77</v>
      </c>
      <c r="B15" s="286" t="s">
        <v>78</v>
      </c>
      <c r="C15" s="292">
        <v>3</v>
      </c>
      <c r="D15" s="292">
        <v>3</v>
      </c>
      <c r="E15" s="292">
        <v>4</v>
      </c>
      <c r="F15" s="292">
        <v>3</v>
      </c>
      <c r="G15" s="292">
        <v>4</v>
      </c>
      <c r="H15" s="292"/>
      <c r="I15" s="292"/>
      <c r="J15" s="292"/>
      <c r="K15" s="292">
        <v>8</v>
      </c>
      <c r="L15" s="292">
        <v>7</v>
      </c>
      <c r="M15" s="292">
        <v>8</v>
      </c>
      <c r="N15" s="292">
        <v>12</v>
      </c>
      <c r="O15" s="76"/>
      <c r="P15" s="25">
        <f>SUM(C15:N15)</f>
        <v>52</v>
      </c>
    </row>
    <row r="16" spans="1:16" s="12" customFormat="1" ht="15.75" thickBot="1" x14ac:dyDescent="0.3">
      <c r="A16" s="282" t="s">
        <v>87</v>
      </c>
      <c r="B16" s="286" t="s">
        <v>435</v>
      </c>
      <c r="C16" s="292">
        <v>3</v>
      </c>
      <c r="D16" s="292">
        <v>3</v>
      </c>
      <c r="E16" s="292">
        <v>4</v>
      </c>
      <c r="F16" s="292">
        <v>3</v>
      </c>
      <c r="G16" s="292"/>
      <c r="H16" s="292"/>
      <c r="I16" s="292">
        <v>4</v>
      </c>
      <c r="J16" s="292"/>
      <c r="K16" s="292">
        <v>6</v>
      </c>
      <c r="L16" s="292">
        <v>8</v>
      </c>
      <c r="M16" s="292">
        <v>9</v>
      </c>
      <c r="N16" s="292">
        <v>13</v>
      </c>
      <c r="O16" s="76"/>
      <c r="P16" s="25">
        <f t="shared" ref="P16:P79" si="1">SUM(C16:N16)</f>
        <v>53</v>
      </c>
    </row>
    <row r="17" spans="1:16" s="12" customFormat="1" ht="15.75" thickBot="1" x14ac:dyDescent="0.3">
      <c r="A17" s="282" t="s">
        <v>93</v>
      </c>
      <c r="B17" s="286" t="s">
        <v>94</v>
      </c>
      <c r="C17" s="292">
        <v>3</v>
      </c>
      <c r="D17" s="292">
        <v>3</v>
      </c>
      <c r="E17" s="292">
        <v>4</v>
      </c>
      <c r="F17" s="292"/>
      <c r="G17" s="292">
        <v>3</v>
      </c>
      <c r="H17" s="292"/>
      <c r="I17" s="292">
        <v>3</v>
      </c>
      <c r="J17" s="292">
        <v>9</v>
      </c>
      <c r="K17" s="292"/>
      <c r="L17" s="292">
        <v>9</v>
      </c>
      <c r="M17" s="292">
        <v>8</v>
      </c>
      <c r="N17" s="292">
        <v>12</v>
      </c>
      <c r="O17" s="76"/>
      <c r="P17" s="25">
        <f t="shared" si="1"/>
        <v>54</v>
      </c>
    </row>
    <row r="18" spans="1:16" s="12" customFormat="1" ht="15.75" thickBot="1" x14ac:dyDescent="0.3">
      <c r="A18" s="282" t="s">
        <v>99</v>
      </c>
      <c r="B18" s="286" t="s">
        <v>100</v>
      </c>
      <c r="C18" s="292">
        <v>3</v>
      </c>
      <c r="D18" s="292"/>
      <c r="E18" s="292">
        <v>3</v>
      </c>
      <c r="F18" s="292"/>
      <c r="G18" s="292">
        <v>3</v>
      </c>
      <c r="H18" s="292">
        <v>3</v>
      </c>
      <c r="I18" s="292"/>
      <c r="J18" s="292">
        <v>9</v>
      </c>
      <c r="K18" s="292">
        <v>8</v>
      </c>
      <c r="L18" s="292">
        <v>9</v>
      </c>
      <c r="M18" s="292"/>
      <c r="N18" s="292">
        <v>12</v>
      </c>
      <c r="O18" s="76"/>
      <c r="P18" s="25">
        <f t="shared" si="1"/>
        <v>50</v>
      </c>
    </row>
    <row r="19" spans="1:16" s="12" customFormat="1" ht="15.75" thickBot="1" x14ac:dyDescent="0.3">
      <c r="A19" s="282" t="s">
        <v>109</v>
      </c>
      <c r="B19" s="286" t="s">
        <v>110</v>
      </c>
      <c r="C19" s="292">
        <v>3</v>
      </c>
      <c r="D19" s="292">
        <v>3</v>
      </c>
      <c r="E19" s="292"/>
      <c r="F19" s="292"/>
      <c r="G19" s="292"/>
      <c r="H19" s="292">
        <v>4</v>
      </c>
      <c r="I19" s="292">
        <v>2</v>
      </c>
      <c r="J19" s="292">
        <v>9</v>
      </c>
      <c r="K19" s="292">
        <v>5</v>
      </c>
      <c r="L19" s="292">
        <v>8</v>
      </c>
      <c r="M19" s="292"/>
      <c r="N19" s="292">
        <v>12</v>
      </c>
      <c r="O19" s="76"/>
      <c r="P19" s="25">
        <f t="shared" si="1"/>
        <v>46</v>
      </c>
    </row>
    <row r="20" spans="1:16" s="12" customFormat="1" ht="15.75" thickBot="1" x14ac:dyDescent="0.3">
      <c r="A20" s="282" t="s">
        <v>115</v>
      </c>
      <c r="B20" s="286" t="s">
        <v>116</v>
      </c>
      <c r="C20" s="292">
        <v>3</v>
      </c>
      <c r="D20" s="292">
        <v>3</v>
      </c>
      <c r="E20" s="292">
        <v>3</v>
      </c>
      <c r="F20" s="292">
        <v>4</v>
      </c>
      <c r="G20" s="292"/>
      <c r="H20" s="292"/>
      <c r="I20" s="292">
        <v>3</v>
      </c>
      <c r="J20" s="292">
        <v>8</v>
      </c>
      <c r="K20" s="292"/>
      <c r="L20" s="292">
        <v>8</v>
      </c>
      <c r="M20" s="292">
        <v>9</v>
      </c>
      <c r="N20" s="292">
        <v>13</v>
      </c>
      <c r="O20" s="76"/>
      <c r="P20" s="25">
        <f t="shared" si="1"/>
        <v>54</v>
      </c>
    </row>
    <row r="21" spans="1:16" s="12" customFormat="1" ht="15.75" thickBot="1" x14ac:dyDescent="0.3">
      <c r="A21" s="282" t="s">
        <v>127</v>
      </c>
      <c r="B21" s="286" t="s">
        <v>436</v>
      </c>
      <c r="C21" s="292">
        <v>3</v>
      </c>
      <c r="D21" s="292"/>
      <c r="E21" s="292">
        <v>4</v>
      </c>
      <c r="F21" s="292">
        <v>4</v>
      </c>
      <c r="G21" s="292"/>
      <c r="H21" s="292"/>
      <c r="I21" s="292"/>
      <c r="J21" s="292">
        <v>8</v>
      </c>
      <c r="K21" s="292">
        <v>8</v>
      </c>
      <c r="L21" s="292">
        <v>8</v>
      </c>
      <c r="M21" s="292"/>
      <c r="N21" s="292">
        <v>12</v>
      </c>
      <c r="O21" s="76"/>
      <c r="P21" s="25">
        <f t="shared" si="1"/>
        <v>47</v>
      </c>
    </row>
    <row r="22" spans="1:16" s="12" customFormat="1" ht="15.75" thickBot="1" x14ac:dyDescent="0.3">
      <c r="A22" s="282" t="s">
        <v>131</v>
      </c>
      <c r="B22" s="286" t="s">
        <v>437</v>
      </c>
      <c r="C22" s="292">
        <v>3</v>
      </c>
      <c r="D22" s="292">
        <v>4</v>
      </c>
      <c r="E22" s="292"/>
      <c r="F22" s="292">
        <v>3</v>
      </c>
      <c r="G22" s="292"/>
      <c r="H22" s="292">
        <v>3</v>
      </c>
      <c r="I22" s="292">
        <v>5</v>
      </c>
      <c r="J22" s="292"/>
      <c r="K22" s="292"/>
      <c r="L22" s="292">
        <v>8</v>
      </c>
      <c r="M22" s="292">
        <v>9</v>
      </c>
      <c r="N22" s="292">
        <v>12</v>
      </c>
      <c r="O22" s="76"/>
      <c r="P22" s="25">
        <f t="shared" si="1"/>
        <v>47</v>
      </c>
    </row>
    <row r="23" spans="1:16" s="12" customFormat="1" ht="15.75" thickBot="1" x14ac:dyDescent="0.3">
      <c r="A23" s="282" t="s">
        <v>149</v>
      </c>
      <c r="B23" s="286" t="s">
        <v>150</v>
      </c>
      <c r="C23" s="292">
        <v>3</v>
      </c>
      <c r="D23" s="292">
        <v>4</v>
      </c>
      <c r="E23" s="292">
        <v>4</v>
      </c>
      <c r="F23" s="292"/>
      <c r="G23" s="292"/>
      <c r="H23" s="292">
        <v>4</v>
      </c>
      <c r="I23" s="292">
        <v>3</v>
      </c>
      <c r="J23" s="292"/>
      <c r="K23" s="292">
        <v>8</v>
      </c>
      <c r="L23" s="292">
        <v>8</v>
      </c>
      <c r="M23" s="292">
        <v>7</v>
      </c>
      <c r="N23" s="292">
        <v>11</v>
      </c>
      <c r="O23" s="76"/>
      <c r="P23" s="25">
        <f t="shared" si="1"/>
        <v>52</v>
      </c>
    </row>
    <row r="24" spans="1:16" s="12" customFormat="1" ht="15.75" thickBot="1" x14ac:dyDescent="0.3">
      <c r="A24" s="282" t="s">
        <v>163</v>
      </c>
      <c r="B24" s="286" t="s">
        <v>164</v>
      </c>
      <c r="C24" s="292">
        <v>3</v>
      </c>
      <c r="D24" s="292">
        <v>4</v>
      </c>
      <c r="E24" s="292">
        <v>3</v>
      </c>
      <c r="F24" s="292">
        <v>4</v>
      </c>
      <c r="G24" s="292">
        <v>4</v>
      </c>
      <c r="H24" s="292"/>
      <c r="I24" s="292"/>
      <c r="J24" s="292">
        <v>9</v>
      </c>
      <c r="K24" s="292"/>
      <c r="L24" s="292">
        <v>8</v>
      </c>
      <c r="M24" s="292"/>
      <c r="N24" s="292">
        <v>12</v>
      </c>
      <c r="O24" s="76"/>
      <c r="P24" s="25">
        <f t="shared" si="1"/>
        <v>47</v>
      </c>
    </row>
    <row r="25" spans="1:16" s="12" customFormat="1" ht="15.75" thickBot="1" x14ac:dyDescent="0.3">
      <c r="A25" s="282" t="s">
        <v>189</v>
      </c>
      <c r="B25" s="286" t="s">
        <v>190</v>
      </c>
      <c r="C25" s="292">
        <v>4</v>
      </c>
      <c r="D25" s="292">
        <v>3</v>
      </c>
      <c r="E25" s="292">
        <v>4</v>
      </c>
      <c r="F25" s="292">
        <v>4</v>
      </c>
      <c r="G25" s="292"/>
      <c r="H25" s="292"/>
      <c r="I25" s="292">
        <v>4</v>
      </c>
      <c r="J25" s="292"/>
      <c r="K25" s="292">
        <v>8</v>
      </c>
      <c r="L25" s="292">
        <v>8</v>
      </c>
      <c r="M25" s="292"/>
      <c r="N25" s="292">
        <v>12</v>
      </c>
      <c r="O25" s="76"/>
      <c r="P25" s="25">
        <f t="shared" si="1"/>
        <v>47</v>
      </c>
    </row>
    <row r="26" spans="1:16" s="12" customFormat="1" ht="15.75" thickBot="1" x14ac:dyDescent="0.3">
      <c r="A26" s="282" t="s">
        <v>211</v>
      </c>
      <c r="B26" s="286" t="s">
        <v>212</v>
      </c>
      <c r="C26" s="292">
        <v>3</v>
      </c>
      <c r="D26" s="292">
        <v>3</v>
      </c>
      <c r="E26" s="292">
        <v>4</v>
      </c>
      <c r="F26" s="292">
        <v>4</v>
      </c>
      <c r="G26" s="292">
        <v>3</v>
      </c>
      <c r="H26" s="292"/>
      <c r="I26" s="292"/>
      <c r="J26" s="292">
        <v>8</v>
      </c>
      <c r="K26" s="292"/>
      <c r="L26" s="292">
        <v>7</v>
      </c>
      <c r="M26" s="292">
        <v>5</v>
      </c>
      <c r="N26" s="292">
        <v>12</v>
      </c>
      <c r="O26" s="76"/>
      <c r="P26" s="25">
        <f t="shared" si="1"/>
        <v>49</v>
      </c>
    </row>
    <row r="27" spans="1:16" s="12" customFormat="1" ht="15.75" thickBot="1" x14ac:dyDescent="0.3">
      <c r="A27" s="282" t="s">
        <v>215</v>
      </c>
      <c r="B27" s="286" t="s">
        <v>216</v>
      </c>
      <c r="C27" s="292">
        <v>3</v>
      </c>
      <c r="D27" s="292">
        <v>3</v>
      </c>
      <c r="E27" s="292"/>
      <c r="F27" s="292">
        <v>4</v>
      </c>
      <c r="G27" s="292"/>
      <c r="H27" s="292"/>
      <c r="I27" s="292"/>
      <c r="J27" s="292"/>
      <c r="K27" s="292">
        <v>9</v>
      </c>
      <c r="L27" s="292">
        <v>8</v>
      </c>
      <c r="M27" s="292">
        <v>8</v>
      </c>
      <c r="N27" s="292">
        <v>12</v>
      </c>
      <c r="O27" s="76"/>
      <c r="P27" s="25">
        <f t="shared" si="1"/>
        <v>47</v>
      </c>
    </row>
    <row r="28" spans="1:16" s="12" customFormat="1" ht="15.75" thickBot="1" x14ac:dyDescent="0.3">
      <c r="A28" s="282" t="s">
        <v>225</v>
      </c>
      <c r="B28" s="286" t="s">
        <v>226</v>
      </c>
      <c r="C28" s="292">
        <v>4</v>
      </c>
      <c r="D28" s="292">
        <v>4</v>
      </c>
      <c r="E28" s="292"/>
      <c r="F28" s="292">
        <v>4</v>
      </c>
      <c r="G28" s="292"/>
      <c r="H28" s="292">
        <v>4</v>
      </c>
      <c r="I28" s="292">
        <v>3</v>
      </c>
      <c r="J28" s="292">
        <v>8</v>
      </c>
      <c r="K28" s="292"/>
      <c r="L28" s="292">
        <v>9</v>
      </c>
      <c r="M28" s="292"/>
      <c r="N28" s="292">
        <v>13</v>
      </c>
      <c r="O28" s="76"/>
      <c r="P28" s="25">
        <f t="shared" si="1"/>
        <v>49</v>
      </c>
    </row>
    <row r="29" spans="1:16" s="12" customFormat="1" ht="15.75" thickBot="1" x14ac:dyDescent="0.3">
      <c r="A29" s="282" t="s">
        <v>438</v>
      </c>
      <c r="B29" s="286" t="s">
        <v>439</v>
      </c>
      <c r="C29" s="292">
        <v>3</v>
      </c>
      <c r="D29" s="292"/>
      <c r="E29" s="292">
        <v>3</v>
      </c>
      <c r="F29" s="292">
        <v>4</v>
      </c>
      <c r="G29" s="292"/>
      <c r="H29" s="292"/>
      <c r="I29" s="292"/>
      <c r="J29" s="292">
        <v>9</v>
      </c>
      <c r="K29" s="292">
        <v>8</v>
      </c>
      <c r="L29" s="292">
        <v>8</v>
      </c>
      <c r="M29" s="292"/>
      <c r="N29" s="292">
        <v>12</v>
      </c>
      <c r="O29" s="76"/>
      <c r="P29" s="25">
        <f t="shared" si="1"/>
        <v>47</v>
      </c>
    </row>
    <row r="30" spans="1:16" s="12" customFormat="1" ht="15.75" thickBot="1" x14ac:dyDescent="0.3">
      <c r="A30" s="282" t="s">
        <v>243</v>
      </c>
      <c r="B30" s="286" t="s">
        <v>244</v>
      </c>
      <c r="C30" s="292">
        <v>4</v>
      </c>
      <c r="D30" s="292">
        <v>4</v>
      </c>
      <c r="E30" s="292"/>
      <c r="F30" s="292">
        <v>4</v>
      </c>
      <c r="G30" s="292">
        <v>4</v>
      </c>
      <c r="H30" s="292">
        <v>3</v>
      </c>
      <c r="I30" s="292"/>
      <c r="J30" s="292"/>
      <c r="K30" s="292">
        <v>9</v>
      </c>
      <c r="L30" s="292">
        <v>8</v>
      </c>
      <c r="M30" s="292"/>
      <c r="N30" s="292">
        <v>13</v>
      </c>
      <c r="O30" s="76"/>
      <c r="P30" s="25">
        <f t="shared" si="1"/>
        <v>49</v>
      </c>
    </row>
    <row r="31" spans="1:16" s="12" customFormat="1" ht="15.75" thickBot="1" x14ac:dyDescent="0.3">
      <c r="A31" s="282" t="s">
        <v>281</v>
      </c>
      <c r="B31" s="286" t="s">
        <v>282</v>
      </c>
      <c r="C31" s="292">
        <v>4</v>
      </c>
      <c r="D31" s="292">
        <v>4</v>
      </c>
      <c r="E31" s="292">
        <v>4</v>
      </c>
      <c r="F31" s="292"/>
      <c r="G31" s="292"/>
      <c r="H31" s="292">
        <v>3</v>
      </c>
      <c r="I31" s="292">
        <v>3</v>
      </c>
      <c r="J31" s="292">
        <v>9</v>
      </c>
      <c r="K31" s="292"/>
      <c r="L31" s="292">
        <v>9</v>
      </c>
      <c r="M31" s="292">
        <v>9</v>
      </c>
      <c r="N31" s="292">
        <v>13</v>
      </c>
      <c r="O31" s="76"/>
      <c r="P31" s="25">
        <f t="shared" si="1"/>
        <v>58</v>
      </c>
    </row>
    <row r="32" spans="1:16" s="12" customFormat="1" ht="15.75" thickBot="1" x14ac:dyDescent="0.3">
      <c r="A32" s="282" t="s">
        <v>289</v>
      </c>
      <c r="B32" s="286" t="s">
        <v>290</v>
      </c>
      <c r="C32" s="292">
        <v>4</v>
      </c>
      <c r="D32" s="292">
        <v>3</v>
      </c>
      <c r="E32" s="292">
        <v>4</v>
      </c>
      <c r="F32" s="292">
        <v>3</v>
      </c>
      <c r="G32" s="292">
        <v>3</v>
      </c>
      <c r="H32" s="292"/>
      <c r="I32" s="292"/>
      <c r="J32" s="292"/>
      <c r="K32" s="292">
        <v>8</v>
      </c>
      <c r="L32" s="292">
        <v>8</v>
      </c>
      <c r="M32" s="292">
        <v>8</v>
      </c>
      <c r="N32" s="292">
        <v>12</v>
      </c>
      <c r="O32" s="76"/>
      <c r="P32" s="25">
        <f t="shared" si="1"/>
        <v>53</v>
      </c>
    </row>
    <row r="33" spans="1:16" s="12" customFormat="1" ht="15.75" thickBot="1" x14ac:dyDescent="0.3">
      <c r="A33" s="282" t="s">
        <v>295</v>
      </c>
      <c r="B33" s="286" t="s">
        <v>296</v>
      </c>
      <c r="C33" s="292">
        <v>3</v>
      </c>
      <c r="D33" s="292">
        <v>3</v>
      </c>
      <c r="E33" s="292">
        <v>3</v>
      </c>
      <c r="F33" s="292">
        <v>4</v>
      </c>
      <c r="G33" s="292"/>
      <c r="H33" s="292">
        <v>2</v>
      </c>
      <c r="I33" s="292"/>
      <c r="J33" s="292">
        <v>9</v>
      </c>
      <c r="K33" s="292"/>
      <c r="L33" s="292">
        <v>8</v>
      </c>
      <c r="M33" s="292">
        <v>8</v>
      </c>
      <c r="N33" s="292">
        <v>13</v>
      </c>
      <c r="O33" s="76"/>
      <c r="P33" s="25">
        <f t="shared" si="1"/>
        <v>53</v>
      </c>
    </row>
    <row r="34" spans="1:16" s="12" customFormat="1" ht="15.75" thickBot="1" x14ac:dyDescent="0.3">
      <c r="A34" s="282" t="s">
        <v>297</v>
      </c>
      <c r="B34" s="286" t="s">
        <v>298</v>
      </c>
      <c r="C34" s="292">
        <v>3</v>
      </c>
      <c r="D34" s="292">
        <v>3</v>
      </c>
      <c r="E34" s="292">
        <v>3</v>
      </c>
      <c r="F34" s="292">
        <v>3</v>
      </c>
      <c r="G34" s="292"/>
      <c r="H34" s="292"/>
      <c r="I34" s="292">
        <v>2</v>
      </c>
      <c r="J34" s="292">
        <v>9</v>
      </c>
      <c r="K34" s="292">
        <v>8</v>
      </c>
      <c r="L34" s="292">
        <v>5</v>
      </c>
      <c r="M34" s="292"/>
      <c r="N34" s="292">
        <v>12</v>
      </c>
      <c r="O34" s="76"/>
      <c r="P34" s="25">
        <f t="shared" si="1"/>
        <v>48</v>
      </c>
    </row>
    <row r="35" spans="1:16" s="12" customFormat="1" ht="15.75" thickBot="1" x14ac:dyDescent="0.3">
      <c r="A35" s="282" t="s">
        <v>315</v>
      </c>
      <c r="B35" s="286" t="s">
        <v>316</v>
      </c>
      <c r="C35" s="292">
        <v>3</v>
      </c>
      <c r="D35" s="292">
        <v>3</v>
      </c>
      <c r="E35" s="292">
        <v>3</v>
      </c>
      <c r="F35" s="292">
        <v>3</v>
      </c>
      <c r="G35" s="292"/>
      <c r="H35" s="292"/>
      <c r="I35" s="292">
        <v>3</v>
      </c>
      <c r="J35" s="292">
        <v>8</v>
      </c>
      <c r="K35" s="292"/>
      <c r="L35" s="292">
        <v>8</v>
      </c>
      <c r="M35" s="292">
        <v>8</v>
      </c>
      <c r="N35" s="292">
        <v>12</v>
      </c>
      <c r="O35" s="76"/>
      <c r="P35" s="25">
        <f t="shared" si="1"/>
        <v>51</v>
      </c>
    </row>
    <row r="36" spans="1:16" s="12" customFormat="1" ht="15.75" thickBot="1" x14ac:dyDescent="0.3">
      <c r="A36" s="283" t="s">
        <v>317</v>
      </c>
      <c r="B36" s="287" t="s">
        <v>318</v>
      </c>
      <c r="C36" s="292">
        <v>3</v>
      </c>
      <c r="D36" s="292">
        <v>4</v>
      </c>
      <c r="E36" s="292">
        <v>4</v>
      </c>
      <c r="F36" s="292"/>
      <c r="G36" s="292"/>
      <c r="H36" s="292">
        <v>4</v>
      </c>
      <c r="I36" s="292">
        <v>4</v>
      </c>
      <c r="J36" s="292"/>
      <c r="K36" s="292">
        <v>8</v>
      </c>
      <c r="L36" s="292">
        <v>7</v>
      </c>
      <c r="M36" s="292"/>
      <c r="N36" s="292">
        <v>12</v>
      </c>
      <c r="O36" s="76"/>
      <c r="P36" s="25">
        <f t="shared" si="1"/>
        <v>46</v>
      </c>
    </row>
    <row r="37" spans="1:16" s="12" customFormat="1" ht="15.75" thickBot="1" x14ac:dyDescent="0.3">
      <c r="A37" s="282" t="s">
        <v>323</v>
      </c>
      <c r="B37" s="286" t="s">
        <v>324</v>
      </c>
      <c r="C37" s="292">
        <v>4</v>
      </c>
      <c r="D37" s="292">
        <v>3</v>
      </c>
      <c r="E37" s="292">
        <v>4</v>
      </c>
      <c r="F37" s="292">
        <v>4</v>
      </c>
      <c r="G37" s="292">
        <v>4</v>
      </c>
      <c r="H37" s="292"/>
      <c r="I37" s="292"/>
      <c r="J37" s="292">
        <v>8</v>
      </c>
      <c r="K37" s="292"/>
      <c r="L37" s="292">
        <v>8</v>
      </c>
      <c r="M37" s="292">
        <v>8</v>
      </c>
      <c r="N37" s="292">
        <v>12</v>
      </c>
      <c r="O37" s="76"/>
      <c r="P37" s="25">
        <f t="shared" si="1"/>
        <v>55</v>
      </c>
    </row>
    <row r="38" spans="1:16" s="12" customFormat="1" ht="15.75" thickBot="1" x14ac:dyDescent="0.3">
      <c r="A38" s="282" t="s">
        <v>440</v>
      </c>
      <c r="B38" s="286" t="s">
        <v>330</v>
      </c>
      <c r="C38" s="292">
        <v>3</v>
      </c>
      <c r="D38" s="292">
        <v>3</v>
      </c>
      <c r="E38" s="292"/>
      <c r="F38" s="292">
        <v>4</v>
      </c>
      <c r="G38" s="292">
        <v>4</v>
      </c>
      <c r="H38" s="292">
        <v>4</v>
      </c>
      <c r="I38" s="292"/>
      <c r="J38" s="292">
        <v>8</v>
      </c>
      <c r="K38" s="292"/>
      <c r="L38" s="292">
        <v>8</v>
      </c>
      <c r="M38" s="292">
        <v>8</v>
      </c>
      <c r="N38" s="292">
        <v>12</v>
      </c>
      <c r="O38" s="76"/>
      <c r="P38" s="25">
        <f t="shared" si="1"/>
        <v>54</v>
      </c>
    </row>
    <row r="39" spans="1:16" s="12" customFormat="1" ht="15.75" thickBot="1" x14ac:dyDescent="0.3">
      <c r="A39" s="282" t="s">
        <v>331</v>
      </c>
      <c r="B39" s="286" t="s">
        <v>332</v>
      </c>
      <c r="C39" s="292">
        <v>4</v>
      </c>
      <c r="D39" s="292">
        <v>3</v>
      </c>
      <c r="E39" s="292">
        <v>4</v>
      </c>
      <c r="F39" s="292"/>
      <c r="G39" s="292">
        <v>4</v>
      </c>
      <c r="H39" s="292"/>
      <c r="I39" s="292"/>
      <c r="J39" s="292"/>
      <c r="K39" s="292">
        <v>8</v>
      </c>
      <c r="L39" s="292">
        <v>8</v>
      </c>
      <c r="M39" s="292">
        <v>7</v>
      </c>
      <c r="N39" s="292">
        <v>12</v>
      </c>
      <c r="O39" s="76"/>
      <c r="P39" s="25">
        <f t="shared" si="1"/>
        <v>50</v>
      </c>
    </row>
    <row r="40" spans="1:16" s="12" customFormat="1" ht="15.75" thickBot="1" x14ac:dyDescent="0.3">
      <c r="A40" s="282" t="s">
        <v>333</v>
      </c>
      <c r="B40" s="286" t="s">
        <v>441</v>
      </c>
      <c r="C40" s="292">
        <v>3</v>
      </c>
      <c r="D40" s="292">
        <v>4</v>
      </c>
      <c r="E40" s="292">
        <v>4</v>
      </c>
      <c r="F40" s="292"/>
      <c r="G40" s="292">
        <v>4</v>
      </c>
      <c r="H40" s="292"/>
      <c r="I40" s="292"/>
      <c r="J40" s="292">
        <v>8</v>
      </c>
      <c r="K40" s="292">
        <v>9</v>
      </c>
      <c r="L40" s="292">
        <v>8</v>
      </c>
      <c r="M40" s="292"/>
      <c r="N40" s="292">
        <v>12</v>
      </c>
      <c r="O40" s="76"/>
      <c r="P40" s="25">
        <f t="shared" si="1"/>
        <v>52</v>
      </c>
    </row>
    <row r="41" spans="1:16" s="12" customFormat="1" ht="15.75" thickBot="1" x14ac:dyDescent="0.3">
      <c r="A41" s="282" t="s">
        <v>341</v>
      </c>
      <c r="B41" s="286" t="s">
        <v>342</v>
      </c>
      <c r="C41" s="292">
        <v>4</v>
      </c>
      <c r="D41" s="292">
        <v>4</v>
      </c>
      <c r="E41" s="292">
        <v>4</v>
      </c>
      <c r="F41" s="292">
        <v>4</v>
      </c>
      <c r="G41" s="292"/>
      <c r="H41" s="292"/>
      <c r="I41" s="292">
        <v>4</v>
      </c>
      <c r="J41" s="292">
        <v>9</v>
      </c>
      <c r="K41" s="292"/>
      <c r="L41" s="292">
        <v>4</v>
      </c>
      <c r="M41" s="292">
        <v>9</v>
      </c>
      <c r="N41" s="292">
        <v>14</v>
      </c>
      <c r="O41" s="76"/>
      <c r="P41" s="25">
        <f t="shared" si="1"/>
        <v>56</v>
      </c>
    </row>
    <row r="42" spans="1:16" s="12" customFormat="1" ht="15.75" thickBot="1" x14ac:dyDescent="0.3">
      <c r="A42" s="282" t="s">
        <v>442</v>
      </c>
      <c r="B42" s="286" t="s">
        <v>348</v>
      </c>
      <c r="C42" s="292">
        <v>4</v>
      </c>
      <c r="D42" s="292">
        <v>4</v>
      </c>
      <c r="E42" s="292">
        <v>3</v>
      </c>
      <c r="F42" s="292">
        <v>4</v>
      </c>
      <c r="G42" s="292"/>
      <c r="H42" s="292"/>
      <c r="I42" s="292">
        <v>3</v>
      </c>
      <c r="J42" s="292">
        <v>9</v>
      </c>
      <c r="K42" s="292">
        <v>8</v>
      </c>
      <c r="L42" s="292">
        <v>8</v>
      </c>
      <c r="M42" s="292"/>
      <c r="N42" s="292">
        <v>12</v>
      </c>
      <c r="O42" s="76"/>
      <c r="P42" s="25">
        <f t="shared" si="1"/>
        <v>55</v>
      </c>
    </row>
    <row r="43" spans="1:16" s="12" customFormat="1" ht="15.75" thickBot="1" x14ac:dyDescent="0.3">
      <c r="A43" s="282" t="s">
        <v>359</v>
      </c>
      <c r="B43" s="286" t="s">
        <v>443</v>
      </c>
      <c r="C43" s="292">
        <v>2</v>
      </c>
      <c r="D43" s="292"/>
      <c r="E43" s="292">
        <v>3</v>
      </c>
      <c r="F43" s="292">
        <v>3</v>
      </c>
      <c r="G43" s="292"/>
      <c r="H43" s="292">
        <v>3</v>
      </c>
      <c r="I43" s="292">
        <v>3</v>
      </c>
      <c r="J43" s="292">
        <v>8</v>
      </c>
      <c r="K43" s="292"/>
      <c r="L43" s="292"/>
      <c r="M43" s="292"/>
      <c r="N43" s="292">
        <v>0</v>
      </c>
      <c r="O43" s="76"/>
      <c r="P43" s="25">
        <f t="shared" si="1"/>
        <v>22</v>
      </c>
    </row>
    <row r="44" spans="1:16" s="12" customFormat="1" ht="15.75" thickBot="1" x14ac:dyDescent="0.3">
      <c r="A44" s="282" t="s">
        <v>363</v>
      </c>
      <c r="B44" s="286" t="s">
        <v>364</v>
      </c>
      <c r="C44" s="292">
        <v>3</v>
      </c>
      <c r="D44" s="292">
        <v>3</v>
      </c>
      <c r="E44" s="292">
        <v>4</v>
      </c>
      <c r="F44" s="292">
        <v>4</v>
      </c>
      <c r="G44" s="292"/>
      <c r="H44" s="292">
        <v>4</v>
      </c>
      <c r="I44" s="292"/>
      <c r="J44" s="292"/>
      <c r="K44" s="292">
        <v>9</v>
      </c>
      <c r="L44" s="292">
        <v>5</v>
      </c>
      <c r="M44" s="292">
        <v>8</v>
      </c>
      <c r="N44" s="292">
        <v>11</v>
      </c>
      <c r="O44" s="76"/>
      <c r="P44" s="25">
        <f t="shared" si="1"/>
        <v>51</v>
      </c>
    </row>
    <row r="45" spans="1:16" s="12" customFormat="1" ht="15.75" thickBot="1" x14ac:dyDescent="0.3">
      <c r="A45" s="282" t="s">
        <v>367</v>
      </c>
      <c r="B45" s="286" t="s">
        <v>368</v>
      </c>
      <c r="C45" s="292">
        <v>3</v>
      </c>
      <c r="D45" s="292">
        <v>3</v>
      </c>
      <c r="E45" s="292">
        <v>4</v>
      </c>
      <c r="F45" s="292"/>
      <c r="G45" s="292"/>
      <c r="H45" s="292">
        <v>4</v>
      </c>
      <c r="I45" s="292"/>
      <c r="J45" s="292">
        <v>8</v>
      </c>
      <c r="K45" s="292"/>
      <c r="L45" s="292">
        <v>8</v>
      </c>
      <c r="M45" s="292"/>
      <c r="N45" s="292">
        <v>0</v>
      </c>
      <c r="O45" s="76"/>
      <c r="P45" s="25">
        <f t="shared" si="1"/>
        <v>30</v>
      </c>
    </row>
    <row r="46" spans="1:16" s="12" customFormat="1" ht="15.75" thickBot="1" x14ac:dyDescent="0.3">
      <c r="A46" s="282" t="s">
        <v>419</v>
      </c>
      <c r="B46" s="286" t="s">
        <v>420</v>
      </c>
      <c r="C46" s="292">
        <v>3</v>
      </c>
      <c r="D46" s="292">
        <v>4</v>
      </c>
      <c r="E46" s="292">
        <v>4</v>
      </c>
      <c r="F46" s="292">
        <v>4</v>
      </c>
      <c r="G46" s="292"/>
      <c r="H46" s="292"/>
      <c r="I46" s="292">
        <v>4</v>
      </c>
      <c r="J46" s="292">
        <v>8</v>
      </c>
      <c r="K46" s="292"/>
      <c r="L46" s="292">
        <v>8</v>
      </c>
      <c r="M46" s="292">
        <v>8</v>
      </c>
      <c r="N46" s="292">
        <v>10</v>
      </c>
      <c r="O46" s="76"/>
      <c r="P46" s="25">
        <f t="shared" si="1"/>
        <v>53</v>
      </c>
    </row>
    <row r="47" spans="1:16" s="12" customFormat="1" ht="15.75" thickBot="1" x14ac:dyDescent="0.3">
      <c r="A47" s="282" t="s">
        <v>421</v>
      </c>
      <c r="B47" s="286" t="s">
        <v>444</v>
      </c>
      <c r="C47" s="292">
        <v>3</v>
      </c>
      <c r="D47" s="292">
        <v>3</v>
      </c>
      <c r="E47" s="292"/>
      <c r="F47" s="292">
        <v>3</v>
      </c>
      <c r="G47" s="292"/>
      <c r="H47" s="292"/>
      <c r="I47" s="292"/>
      <c r="J47" s="292">
        <v>8</v>
      </c>
      <c r="K47" s="292"/>
      <c r="L47" s="292">
        <v>7</v>
      </c>
      <c r="M47" s="292">
        <v>8</v>
      </c>
      <c r="N47" s="292">
        <v>3</v>
      </c>
      <c r="O47" s="76"/>
      <c r="P47" s="25">
        <f t="shared" si="1"/>
        <v>35</v>
      </c>
    </row>
    <row r="48" spans="1:16" s="12" customFormat="1" ht="15.75" thickBot="1" x14ac:dyDescent="0.3">
      <c r="A48" s="282" t="s">
        <v>79</v>
      </c>
      <c r="B48" s="288" t="s">
        <v>80</v>
      </c>
      <c r="C48" s="22">
        <v>4</v>
      </c>
      <c r="D48" s="22">
        <v>5</v>
      </c>
      <c r="E48" s="75"/>
      <c r="F48" s="22"/>
      <c r="G48" s="22">
        <v>4</v>
      </c>
      <c r="H48" s="22"/>
      <c r="I48" s="22">
        <v>5</v>
      </c>
      <c r="J48" s="22"/>
      <c r="K48" s="22">
        <v>6</v>
      </c>
      <c r="L48" s="22"/>
      <c r="M48" s="22">
        <v>7</v>
      </c>
      <c r="N48" s="22">
        <v>11</v>
      </c>
      <c r="O48" s="76"/>
      <c r="P48" s="25">
        <f t="shared" si="1"/>
        <v>42</v>
      </c>
    </row>
    <row r="49" spans="1:16" s="12" customFormat="1" ht="15.75" thickBot="1" x14ac:dyDescent="0.3">
      <c r="A49" s="282" t="s">
        <v>95</v>
      </c>
      <c r="B49" s="288" t="s">
        <v>96</v>
      </c>
      <c r="C49" s="22">
        <v>4</v>
      </c>
      <c r="D49" s="22"/>
      <c r="E49" s="75">
        <v>5</v>
      </c>
      <c r="F49" s="22">
        <v>4</v>
      </c>
      <c r="G49" s="22">
        <v>5</v>
      </c>
      <c r="H49" s="22"/>
      <c r="I49" s="22"/>
      <c r="J49" s="22">
        <v>7</v>
      </c>
      <c r="K49" s="22">
        <v>8</v>
      </c>
      <c r="L49" s="22">
        <v>8</v>
      </c>
      <c r="M49" s="22"/>
      <c r="N49" s="22">
        <v>13</v>
      </c>
      <c r="O49" s="76"/>
      <c r="P49" s="25">
        <f t="shared" si="1"/>
        <v>54</v>
      </c>
    </row>
    <row r="50" spans="1:16" s="12" customFormat="1" ht="15.75" thickBot="1" x14ac:dyDescent="0.3">
      <c r="A50" s="282" t="s">
        <v>147</v>
      </c>
      <c r="B50" s="288" t="s">
        <v>148</v>
      </c>
      <c r="C50" s="22">
        <v>4</v>
      </c>
      <c r="D50" s="22"/>
      <c r="E50" s="75">
        <v>5</v>
      </c>
      <c r="F50" s="22">
        <v>5</v>
      </c>
      <c r="G50" s="22"/>
      <c r="H50" s="22">
        <v>5</v>
      </c>
      <c r="I50" s="22">
        <v>5</v>
      </c>
      <c r="J50" s="22">
        <v>6</v>
      </c>
      <c r="K50" s="22"/>
      <c r="L50" s="22"/>
      <c r="M50" s="22">
        <v>8</v>
      </c>
      <c r="N50" s="22">
        <v>13</v>
      </c>
      <c r="O50" s="76"/>
      <c r="P50" s="25">
        <f t="shared" si="1"/>
        <v>51</v>
      </c>
    </row>
    <row r="51" spans="1:16" s="12" customFormat="1" ht="15.75" thickBot="1" x14ac:dyDescent="0.3">
      <c r="A51" s="282" t="s">
        <v>161</v>
      </c>
      <c r="B51" s="288" t="s">
        <v>162</v>
      </c>
      <c r="C51" s="22">
        <v>3</v>
      </c>
      <c r="D51" s="22">
        <v>4</v>
      </c>
      <c r="E51" s="75">
        <v>5</v>
      </c>
      <c r="F51" s="22">
        <v>4</v>
      </c>
      <c r="G51" s="22">
        <v>5</v>
      </c>
      <c r="H51" s="22"/>
      <c r="I51" s="22"/>
      <c r="J51" s="22">
        <v>7</v>
      </c>
      <c r="K51" s="22">
        <v>5</v>
      </c>
      <c r="L51" s="22">
        <v>7</v>
      </c>
      <c r="M51" s="22"/>
      <c r="N51" s="22">
        <v>12</v>
      </c>
      <c r="O51" s="76"/>
      <c r="P51" s="25">
        <f t="shared" si="1"/>
        <v>52</v>
      </c>
    </row>
    <row r="52" spans="1:16" s="12" customFormat="1" ht="15.75" thickBot="1" x14ac:dyDescent="0.3">
      <c r="A52" s="282" t="s">
        <v>183</v>
      </c>
      <c r="B52" s="288" t="s">
        <v>184</v>
      </c>
      <c r="C52" s="22">
        <v>4</v>
      </c>
      <c r="D52" s="22"/>
      <c r="E52" s="75">
        <v>4</v>
      </c>
      <c r="F52" s="22"/>
      <c r="G52" s="22">
        <v>4</v>
      </c>
      <c r="H52" s="22">
        <v>4</v>
      </c>
      <c r="I52" s="22">
        <v>5</v>
      </c>
      <c r="J52" s="22"/>
      <c r="K52" s="22">
        <v>6</v>
      </c>
      <c r="L52" s="22"/>
      <c r="M52" s="22">
        <v>7</v>
      </c>
      <c r="N52" s="22">
        <v>11</v>
      </c>
      <c r="O52" s="76"/>
      <c r="P52" s="25">
        <f t="shared" si="1"/>
        <v>45</v>
      </c>
    </row>
    <row r="53" spans="1:16" s="12" customFormat="1" ht="15.75" thickBot="1" x14ac:dyDescent="0.3">
      <c r="A53" s="282" t="s">
        <v>185</v>
      </c>
      <c r="B53" s="288" t="s">
        <v>445</v>
      </c>
      <c r="C53" s="22">
        <v>5</v>
      </c>
      <c r="D53" s="22">
        <v>4</v>
      </c>
      <c r="E53" s="75">
        <v>5</v>
      </c>
      <c r="F53" s="22"/>
      <c r="G53" s="22">
        <v>5</v>
      </c>
      <c r="H53" s="22"/>
      <c r="I53" s="22">
        <v>4</v>
      </c>
      <c r="J53" s="22">
        <v>7</v>
      </c>
      <c r="K53" s="22">
        <v>8</v>
      </c>
      <c r="L53" s="22">
        <v>8</v>
      </c>
      <c r="M53" s="22"/>
      <c r="N53" s="22">
        <v>13</v>
      </c>
      <c r="O53" s="76"/>
      <c r="P53" s="25">
        <f t="shared" si="1"/>
        <v>59</v>
      </c>
    </row>
    <row r="54" spans="1:16" s="12" customFormat="1" ht="15.75" thickBot="1" x14ac:dyDescent="0.3">
      <c r="A54" s="282" t="s">
        <v>193</v>
      </c>
      <c r="B54" s="288" t="s">
        <v>194</v>
      </c>
      <c r="C54" s="22">
        <v>4</v>
      </c>
      <c r="D54" s="22">
        <v>4</v>
      </c>
      <c r="E54" s="75">
        <v>5</v>
      </c>
      <c r="F54" s="22"/>
      <c r="G54" s="22">
        <v>3</v>
      </c>
      <c r="H54" s="22"/>
      <c r="I54" s="22">
        <v>4</v>
      </c>
      <c r="J54" s="22"/>
      <c r="K54" s="22"/>
      <c r="L54" s="22">
        <v>9</v>
      </c>
      <c r="M54" s="22">
        <v>10</v>
      </c>
      <c r="N54" s="22">
        <v>13</v>
      </c>
      <c r="O54" s="76"/>
      <c r="P54" s="25">
        <f t="shared" si="1"/>
        <v>52</v>
      </c>
    </row>
    <row r="55" spans="1:16" s="12" customFormat="1" ht="15.75" thickBot="1" x14ac:dyDescent="0.3">
      <c r="A55" s="282" t="s">
        <v>197</v>
      </c>
      <c r="B55" s="288" t="s">
        <v>198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76"/>
      <c r="P55" s="25">
        <f t="shared" si="1"/>
        <v>0</v>
      </c>
    </row>
    <row r="56" spans="1:16" s="12" customFormat="1" ht="15.75" thickBot="1" x14ac:dyDescent="0.3">
      <c r="A56" s="282" t="s">
        <v>199</v>
      </c>
      <c r="B56" s="288" t="s">
        <v>200</v>
      </c>
      <c r="C56" s="22">
        <v>4</v>
      </c>
      <c r="D56" s="22">
        <v>5</v>
      </c>
      <c r="E56" s="75">
        <v>5</v>
      </c>
      <c r="F56" s="22"/>
      <c r="G56" s="22">
        <v>5</v>
      </c>
      <c r="H56" s="22"/>
      <c r="I56" s="22">
        <v>5</v>
      </c>
      <c r="J56" s="22">
        <v>8</v>
      </c>
      <c r="K56" s="22"/>
      <c r="L56" s="22">
        <v>8</v>
      </c>
      <c r="M56" s="22">
        <v>9</v>
      </c>
      <c r="N56" s="22">
        <v>12</v>
      </c>
      <c r="O56" s="76"/>
      <c r="P56" s="25">
        <f t="shared" si="1"/>
        <v>61</v>
      </c>
    </row>
    <row r="57" spans="1:16" s="12" customFormat="1" ht="15.75" thickBot="1" x14ac:dyDescent="0.3">
      <c r="A57" s="282" t="s">
        <v>213</v>
      </c>
      <c r="B57" s="288" t="s">
        <v>214</v>
      </c>
      <c r="C57" s="22">
        <v>4</v>
      </c>
      <c r="D57" s="22">
        <v>5</v>
      </c>
      <c r="E57" s="75">
        <v>5</v>
      </c>
      <c r="F57" s="22">
        <v>5</v>
      </c>
      <c r="G57" s="22">
        <v>5</v>
      </c>
      <c r="H57" s="22"/>
      <c r="I57" s="22"/>
      <c r="J57" s="22"/>
      <c r="K57" s="22">
        <v>9</v>
      </c>
      <c r="L57" s="22">
        <v>8</v>
      </c>
      <c r="M57" s="22">
        <v>8</v>
      </c>
      <c r="N57" s="22">
        <v>12</v>
      </c>
      <c r="O57" s="76"/>
      <c r="P57" s="25">
        <f t="shared" si="1"/>
        <v>61</v>
      </c>
    </row>
    <row r="58" spans="1:16" s="12" customFormat="1" ht="15.75" thickBot="1" x14ac:dyDescent="0.3">
      <c r="A58" s="282" t="s">
        <v>223</v>
      </c>
      <c r="B58" s="288" t="s">
        <v>224</v>
      </c>
      <c r="C58" s="22">
        <v>3</v>
      </c>
      <c r="D58" s="22">
        <v>5</v>
      </c>
      <c r="E58" s="75"/>
      <c r="F58" s="22"/>
      <c r="G58" s="22">
        <v>4</v>
      </c>
      <c r="H58" s="22">
        <v>4</v>
      </c>
      <c r="I58" s="22">
        <v>4</v>
      </c>
      <c r="J58" s="22">
        <v>5</v>
      </c>
      <c r="K58" s="22"/>
      <c r="L58" s="22">
        <v>7</v>
      </c>
      <c r="M58" s="22"/>
      <c r="N58" s="22">
        <v>9</v>
      </c>
      <c r="O58" s="76"/>
      <c r="P58" s="25">
        <f t="shared" si="1"/>
        <v>41</v>
      </c>
    </row>
    <row r="59" spans="1:16" s="12" customFormat="1" ht="15.75" thickBot="1" x14ac:dyDescent="0.3">
      <c r="A59" s="282" t="s">
        <v>263</v>
      </c>
      <c r="B59" s="288" t="s">
        <v>264</v>
      </c>
      <c r="C59" s="75">
        <v>4</v>
      </c>
      <c r="D59" s="22">
        <v>5</v>
      </c>
      <c r="E59" s="22">
        <v>4</v>
      </c>
      <c r="F59" s="22"/>
      <c r="G59" s="22">
        <v>4</v>
      </c>
      <c r="H59" s="22">
        <v>3</v>
      </c>
      <c r="I59" s="22"/>
      <c r="J59" s="22">
        <v>6</v>
      </c>
      <c r="K59" s="22"/>
      <c r="L59" s="22"/>
      <c r="M59" s="22">
        <v>8</v>
      </c>
      <c r="N59" s="22">
        <v>13</v>
      </c>
      <c r="O59" s="76"/>
      <c r="P59" s="25">
        <f t="shared" si="1"/>
        <v>47</v>
      </c>
    </row>
    <row r="60" spans="1:16" s="12" customFormat="1" ht="15.75" thickBot="1" x14ac:dyDescent="0.3">
      <c r="A60" s="282" t="s">
        <v>277</v>
      </c>
      <c r="B60" s="288" t="s">
        <v>278</v>
      </c>
      <c r="C60" s="22">
        <v>4</v>
      </c>
      <c r="D60" s="22">
        <v>3</v>
      </c>
      <c r="E60" s="22">
        <v>2</v>
      </c>
      <c r="F60" s="22">
        <v>1</v>
      </c>
      <c r="G60" s="22">
        <v>5</v>
      </c>
      <c r="H60" s="22">
        <v>3</v>
      </c>
      <c r="I60" s="22"/>
      <c r="J60" s="22">
        <v>7</v>
      </c>
      <c r="K60" s="22">
        <v>5</v>
      </c>
      <c r="L60" s="22">
        <v>7</v>
      </c>
      <c r="M60" s="22"/>
      <c r="N60" s="22">
        <v>12</v>
      </c>
      <c r="O60" s="76"/>
      <c r="P60" s="25">
        <f t="shared" si="1"/>
        <v>49</v>
      </c>
    </row>
    <row r="61" spans="1:16" s="12" customFormat="1" ht="15.75" thickBot="1" x14ac:dyDescent="0.3">
      <c r="A61" s="282" t="s">
        <v>325</v>
      </c>
      <c r="B61" s="288" t="s">
        <v>326</v>
      </c>
      <c r="C61" s="75">
        <v>4</v>
      </c>
      <c r="D61" s="22"/>
      <c r="E61" s="22"/>
      <c r="F61" s="22"/>
      <c r="G61" s="22">
        <v>1</v>
      </c>
      <c r="H61" s="22"/>
      <c r="I61" s="22"/>
      <c r="J61" s="22"/>
      <c r="K61" s="22">
        <v>6</v>
      </c>
      <c r="L61" s="22"/>
      <c r="M61" s="22">
        <v>7</v>
      </c>
      <c r="N61" s="22">
        <v>11</v>
      </c>
      <c r="O61" s="76"/>
      <c r="P61" s="25">
        <f t="shared" si="1"/>
        <v>29</v>
      </c>
    </row>
    <row r="62" spans="1:16" s="12" customFormat="1" ht="15.75" thickBot="1" x14ac:dyDescent="0.3">
      <c r="A62" s="282" t="s">
        <v>355</v>
      </c>
      <c r="B62" s="288" t="s">
        <v>356</v>
      </c>
      <c r="C62" s="22">
        <v>3</v>
      </c>
      <c r="D62" s="22">
        <v>5</v>
      </c>
      <c r="E62" s="22"/>
      <c r="F62" s="22">
        <v>4</v>
      </c>
      <c r="G62" s="22">
        <v>4</v>
      </c>
      <c r="H62" s="22">
        <v>2</v>
      </c>
      <c r="I62" s="22"/>
      <c r="J62" s="22">
        <v>7</v>
      </c>
      <c r="K62" s="22">
        <v>8</v>
      </c>
      <c r="L62" s="22">
        <v>8</v>
      </c>
      <c r="M62" s="22"/>
      <c r="N62" s="22">
        <v>13</v>
      </c>
      <c r="O62" s="76"/>
      <c r="P62" s="25">
        <f t="shared" si="1"/>
        <v>54</v>
      </c>
    </row>
    <row r="63" spans="1:16" s="12" customFormat="1" ht="15.75" thickBot="1" x14ac:dyDescent="0.3">
      <c r="A63" s="282" t="s">
        <v>357</v>
      </c>
      <c r="B63" s="288" t="s">
        <v>358</v>
      </c>
      <c r="C63" s="75">
        <v>5</v>
      </c>
      <c r="D63" s="22"/>
      <c r="E63" s="22">
        <v>3</v>
      </c>
      <c r="F63" s="22">
        <v>4</v>
      </c>
      <c r="G63" s="22">
        <v>4</v>
      </c>
      <c r="H63" s="22"/>
      <c r="I63" s="22"/>
      <c r="J63" s="22"/>
      <c r="K63" s="22"/>
      <c r="L63" s="22">
        <v>9</v>
      </c>
      <c r="M63" s="22">
        <v>10</v>
      </c>
      <c r="N63" s="22">
        <v>13</v>
      </c>
      <c r="O63" s="76"/>
      <c r="P63" s="25">
        <f t="shared" si="1"/>
        <v>48</v>
      </c>
    </row>
    <row r="64" spans="1:16" s="12" customFormat="1" ht="15.75" thickBot="1" x14ac:dyDescent="0.3">
      <c r="A64" s="282" t="s">
        <v>361</v>
      </c>
      <c r="B64" s="288" t="s">
        <v>362</v>
      </c>
      <c r="C64" s="22">
        <v>2</v>
      </c>
      <c r="D64" s="22"/>
      <c r="E64" s="75">
        <v>4</v>
      </c>
      <c r="F64" s="22">
        <v>4</v>
      </c>
      <c r="G64" s="22">
        <v>3</v>
      </c>
      <c r="H64" s="22"/>
      <c r="I64" s="22">
        <v>4</v>
      </c>
      <c r="J64" s="22"/>
      <c r="K64" s="22"/>
      <c r="L64" s="22"/>
      <c r="M64" s="22"/>
      <c r="N64" s="22"/>
      <c r="O64" s="76"/>
      <c r="P64" s="25">
        <f t="shared" si="1"/>
        <v>17</v>
      </c>
    </row>
    <row r="65" spans="1:16" s="12" customFormat="1" ht="15.75" thickBot="1" x14ac:dyDescent="0.3">
      <c r="A65" s="282" t="s">
        <v>383</v>
      </c>
      <c r="B65" s="288" t="s">
        <v>384</v>
      </c>
      <c r="C65" s="22">
        <v>4</v>
      </c>
      <c r="D65" s="22"/>
      <c r="E65" s="75">
        <v>5</v>
      </c>
      <c r="F65" s="22"/>
      <c r="G65" s="22"/>
      <c r="H65" s="22"/>
      <c r="I65" s="22">
        <v>4</v>
      </c>
      <c r="J65" s="22">
        <v>8</v>
      </c>
      <c r="K65" s="22"/>
      <c r="L65" s="22">
        <v>8</v>
      </c>
      <c r="M65" s="22">
        <v>9</v>
      </c>
      <c r="N65" s="22">
        <v>12</v>
      </c>
      <c r="O65" s="76"/>
      <c r="P65" s="25">
        <f t="shared" si="1"/>
        <v>50</v>
      </c>
    </row>
    <row r="66" spans="1:16" s="12" customFormat="1" ht="15.75" thickBot="1" x14ac:dyDescent="0.3">
      <c r="A66" s="282" t="s">
        <v>387</v>
      </c>
      <c r="B66" s="288" t="s">
        <v>388</v>
      </c>
      <c r="C66" s="22">
        <v>5</v>
      </c>
      <c r="D66" s="22">
        <v>4</v>
      </c>
      <c r="E66" s="75">
        <v>5</v>
      </c>
      <c r="F66" s="22">
        <v>5</v>
      </c>
      <c r="G66" s="22">
        <v>4</v>
      </c>
      <c r="H66" s="22"/>
      <c r="I66" s="22"/>
      <c r="J66" s="22"/>
      <c r="K66" s="22">
        <v>9</v>
      </c>
      <c r="L66" s="22">
        <v>8</v>
      </c>
      <c r="M66" s="22">
        <v>8</v>
      </c>
      <c r="N66" s="22">
        <v>12</v>
      </c>
      <c r="O66" s="76"/>
      <c r="P66" s="25">
        <f t="shared" si="1"/>
        <v>60</v>
      </c>
    </row>
    <row r="67" spans="1:16" s="12" customFormat="1" ht="15.75" thickBot="1" x14ac:dyDescent="0.3">
      <c r="A67" s="282" t="s">
        <v>393</v>
      </c>
      <c r="B67" s="288" t="s">
        <v>394</v>
      </c>
      <c r="C67" s="22">
        <v>4</v>
      </c>
      <c r="D67" s="22">
        <v>4</v>
      </c>
      <c r="E67" s="75">
        <v>5</v>
      </c>
      <c r="F67" s="22">
        <v>3</v>
      </c>
      <c r="G67" s="22"/>
      <c r="H67" s="22"/>
      <c r="I67" s="22">
        <v>5</v>
      </c>
      <c r="J67" s="22">
        <v>5</v>
      </c>
      <c r="K67" s="22"/>
      <c r="L67" s="22">
        <v>7</v>
      </c>
      <c r="M67" s="22"/>
      <c r="N67" s="22">
        <v>9</v>
      </c>
      <c r="O67" s="76"/>
      <c r="P67" s="25">
        <f t="shared" si="1"/>
        <v>42</v>
      </c>
    </row>
    <row r="68" spans="1:16" s="12" customFormat="1" ht="15.75" thickBot="1" x14ac:dyDescent="0.3">
      <c r="A68" s="282" t="s">
        <v>403</v>
      </c>
      <c r="B68" s="288" t="s">
        <v>404</v>
      </c>
      <c r="C68" s="22">
        <v>4</v>
      </c>
      <c r="D68" s="22"/>
      <c r="E68" s="75">
        <v>4</v>
      </c>
      <c r="F68" s="22">
        <v>3</v>
      </c>
      <c r="G68" s="22"/>
      <c r="H68" s="22"/>
      <c r="I68" s="22"/>
      <c r="J68" s="22">
        <v>6</v>
      </c>
      <c r="K68" s="22"/>
      <c r="L68" s="22"/>
      <c r="M68" s="22">
        <v>8</v>
      </c>
      <c r="N68" s="22">
        <v>13</v>
      </c>
      <c r="O68" s="76"/>
      <c r="P68" s="25">
        <f t="shared" si="1"/>
        <v>38</v>
      </c>
    </row>
    <row r="69" spans="1:16" s="12" customFormat="1" ht="15.75" thickBot="1" x14ac:dyDescent="0.3">
      <c r="A69" s="50" t="s">
        <v>75</v>
      </c>
      <c r="B69" s="289" t="s">
        <v>76</v>
      </c>
      <c r="C69" s="22"/>
      <c r="D69" s="22"/>
      <c r="E69" s="22"/>
      <c r="F69" s="22"/>
      <c r="G69" s="22"/>
      <c r="H69" s="22"/>
      <c r="I69" s="22"/>
      <c r="J69" s="22">
        <v>7</v>
      </c>
      <c r="K69" s="22">
        <v>5</v>
      </c>
      <c r="L69" s="22">
        <v>7</v>
      </c>
      <c r="M69" s="22"/>
      <c r="N69" s="22">
        <v>12</v>
      </c>
      <c r="O69" s="76"/>
      <c r="P69" s="25">
        <f t="shared" si="1"/>
        <v>31</v>
      </c>
    </row>
    <row r="70" spans="1:16" s="12" customFormat="1" ht="15.75" thickBot="1" x14ac:dyDescent="0.3">
      <c r="A70" s="283" t="s">
        <v>83</v>
      </c>
      <c r="B70" s="290" t="s">
        <v>84</v>
      </c>
      <c r="C70" s="22">
        <v>5</v>
      </c>
      <c r="D70" s="22"/>
      <c r="E70" s="75">
        <v>5</v>
      </c>
      <c r="F70" s="22">
        <v>5</v>
      </c>
      <c r="G70" s="22">
        <v>4</v>
      </c>
      <c r="H70" s="22"/>
      <c r="I70" s="22">
        <v>5</v>
      </c>
      <c r="J70" s="22"/>
      <c r="K70" s="22">
        <v>6</v>
      </c>
      <c r="L70" s="22"/>
      <c r="M70" s="22">
        <v>7</v>
      </c>
      <c r="N70" s="22">
        <v>11</v>
      </c>
      <c r="O70" s="76"/>
      <c r="P70" s="25">
        <f t="shared" si="1"/>
        <v>48</v>
      </c>
    </row>
    <row r="71" spans="1:16" s="12" customFormat="1" ht="15.75" thickBot="1" x14ac:dyDescent="0.3">
      <c r="A71" s="282" t="s">
        <v>91</v>
      </c>
      <c r="B71" s="288" t="s">
        <v>92</v>
      </c>
      <c r="C71" s="22">
        <v>5</v>
      </c>
      <c r="D71" s="22">
        <v>4</v>
      </c>
      <c r="E71" s="75">
        <v>5</v>
      </c>
      <c r="F71" s="22">
        <v>3</v>
      </c>
      <c r="G71" s="22"/>
      <c r="H71" s="22"/>
      <c r="I71" s="22">
        <v>5</v>
      </c>
      <c r="J71" s="22">
        <v>7</v>
      </c>
      <c r="K71" s="22">
        <v>8</v>
      </c>
      <c r="L71" s="22">
        <v>8</v>
      </c>
      <c r="M71" s="22"/>
      <c r="N71" s="22">
        <v>13</v>
      </c>
      <c r="O71" s="76"/>
      <c r="P71" s="25">
        <f t="shared" si="1"/>
        <v>58</v>
      </c>
    </row>
    <row r="72" spans="1:16" s="12" customFormat="1" ht="15.75" thickBot="1" x14ac:dyDescent="0.3">
      <c r="A72" s="282" t="s">
        <v>97</v>
      </c>
      <c r="B72" s="288" t="s">
        <v>98</v>
      </c>
      <c r="C72" s="22"/>
      <c r="D72" s="22">
        <v>4</v>
      </c>
      <c r="E72" s="75">
        <v>5</v>
      </c>
      <c r="F72" s="22">
        <v>5</v>
      </c>
      <c r="G72" s="22">
        <v>4</v>
      </c>
      <c r="H72" s="22"/>
      <c r="I72" s="22">
        <v>5</v>
      </c>
      <c r="J72" s="22"/>
      <c r="K72" s="22"/>
      <c r="L72" s="22">
        <v>9</v>
      </c>
      <c r="M72" s="22">
        <v>10</v>
      </c>
      <c r="N72" s="22">
        <v>13</v>
      </c>
      <c r="O72" s="76"/>
      <c r="P72" s="25">
        <f t="shared" si="1"/>
        <v>55</v>
      </c>
    </row>
    <row r="73" spans="1:16" s="12" customFormat="1" ht="15.75" thickBot="1" x14ac:dyDescent="0.3">
      <c r="A73" s="282" t="s">
        <v>446</v>
      </c>
      <c r="B73" s="288" t="s">
        <v>447</v>
      </c>
      <c r="C73" s="22">
        <v>4</v>
      </c>
      <c r="D73" s="22">
        <v>5</v>
      </c>
      <c r="E73" s="22"/>
      <c r="F73" s="22">
        <v>4</v>
      </c>
      <c r="G73" s="22">
        <v>4</v>
      </c>
      <c r="H73" s="22">
        <v>2</v>
      </c>
      <c r="I73" s="22"/>
      <c r="J73" s="22"/>
      <c r="K73" s="22"/>
      <c r="L73" s="22"/>
      <c r="M73" s="22"/>
      <c r="N73" s="22"/>
      <c r="O73" s="76"/>
      <c r="P73" s="25">
        <f t="shared" si="1"/>
        <v>19</v>
      </c>
    </row>
    <row r="74" spans="1:16" s="12" customFormat="1" ht="15.75" thickBot="1" x14ac:dyDescent="0.3">
      <c r="A74" s="282" t="s">
        <v>117</v>
      </c>
      <c r="B74" s="288" t="s">
        <v>118</v>
      </c>
      <c r="C74" s="75">
        <v>3</v>
      </c>
      <c r="D74" s="22"/>
      <c r="E74" s="22">
        <v>3</v>
      </c>
      <c r="F74" s="22">
        <v>4</v>
      </c>
      <c r="G74" s="22">
        <v>4</v>
      </c>
      <c r="H74" s="22"/>
      <c r="I74" s="22"/>
      <c r="J74" s="22">
        <v>8</v>
      </c>
      <c r="K74" s="22"/>
      <c r="L74" s="22">
        <v>8</v>
      </c>
      <c r="M74" s="22">
        <v>9</v>
      </c>
      <c r="N74" s="22">
        <v>12</v>
      </c>
      <c r="O74" s="76"/>
      <c r="P74" s="25">
        <f t="shared" si="1"/>
        <v>51</v>
      </c>
    </row>
    <row r="75" spans="1:16" s="12" customFormat="1" ht="15.75" thickBot="1" x14ac:dyDescent="0.3">
      <c r="A75" s="282" t="s">
        <v>119</v>
      </c>
      <c r="B75" s="288" t="s">
        <v>120</v>
      </c>
      <c r="C75" s="22">
        <v>4</v>
      </c>
      <c r="D75" s="22"/>
      <c r="E75" s="75">
        <v>5</v>
      </c>
      <c r="F75" s="22"/>
      <c r="G75" s="22"/>
      <c r="H75" s="22"/>
      <c r="I75" s="22"/>
      <c r="J75" s="22"/>
      <c r="K75" s="22">
        <v>9</v>
      </c>
      <c r="L75" s="22">
        <v>8</v>
      </c>
      <c r="M75" s="22">
        <v>8</v>
      </c>
      <c r="N75" s="22">
        <v>12</v>
      </c>
      <c r="O75" s="76"/>
      <c r="P75" s="25">
        <f t="shared" si="1"/>
        <v>46</v>
      </c>
    </row>
    <row r="76" spans="1:16" s="12" customFormat="1" ht="15.75" thickBot="1" x14ac:dyDescent="0.3">
      <c r="A76" s="282" t="s">
        <v>125</v>
      </c>
      <c r="B76" s="288" t="s">
        <v>126</v>
      </c>
      <c r="C76" s="75">
        <v>3</v>
      </c>
      <c r="D76" s="22">
        <v>5</v>
      </c>
      <c r="E76" s="22">
        <v>4</v>
      </c>
      <c r="F76" s="22"/>
      <c r="G76" s="22">
        <v>4</v>
      </c>
      <c r="H76" s="22">
        <v>3</v>
      </c>
      <c r="I76" s="22"/>
      <c r="J76" s="22">
        <v>7</v>
      </c>
      <c r="K76" s="22"/>
      <c r="L76" s="22">
        <v>5</v>
      </c>
      <c r="M76" s="22">
        <v>5</v>
      </c>
      <c r="N76" s="22">
        <v>12</v>
      </c>
      <c r="O76" s="76"/>
      <c r="P76" s="25">
        <f t="shared" si="1"/>
        <v>48</v>
      </c>
    </row>
    <row r="77" spans="1:16" s="12" customFormat="1" ht="15.75" thickBot="1" x14ac:dyDescent="0.3">
      <c r="A77" s="282" t="s">
        <v>135</v>
      </c>
      <c r="B77" s="288" t="s">
        <v>136</v>
      </c>
      <c r="C77" s="22">
        <v>4</v>
      </c>
      <c r="D77" s="22">
        <v>3</v>
      </c>
      <c r="E77" s="22">
        <v>2</v>
      </c>
      <c r="F77" s="22">
        <v>1</v>
      </c>
      <c r="G77" s="22">
        <v>5</v>
      </c>
      <c r="H77" s="22">
        <v>5</v>
      </c>
      <c r="I77" s="22"/>
      <c r="J77" s="22">
        <v>5</v>
      </c>
      <c r="K77" s="22">
        <v>6</v>
      </c>
      <c r="L77" s="22">
        <v>8</v>
      </c>
      <c r="M77" s="22"/>
      <c r="N77" s="22">
        <v>10</v>
      </c>
      <c r="O77" s="76"/>
      <c r="P77" s="25">
        <f t="shared" si="1"/>
        <v>49</v>
      </c>
    </row>
    <row r="78" spans="1:16" s="12" customFormat="1" ht="15.75" thickBot="1" x14ac:dyDescent="0.3">
      <c r="A78" s="282" t="s">
        <v>139</v>
      </c>
      <c r="B78" s="288" t="s">
        <v>140</v>
      </c>
      <c r="C78" s="75">
        <v>3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>
        <v>5</v>
      </c>
      <c r="M78" s="22">
        <v>7</v>
      </c>
      <c r="N78" s="22">
        <v>14</v>
      </c>
      <c r="O78" s="76"/>
      <c r="P78" s="25">
        <f t="shared" si="1"/>
        <v>36</v>
      </c>
    </row>
    <row r="79" spans="1:16" s="12" customFormat="1" ht="15.75" thickBot="1" x14ac:dyDescent="0.3">
      <c r="A79" s="282" t="s">
        <v>141</v>
      </c>
      <c r="B79" s="288" t="s">
        <v>142</v>
      </c>
      <c r="C79" s="22">
        <v>4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8</v>
      </c>
      <c r="K79" s="22">
        <v>8</v>
      </c>
      <c r="L79" s="22">
        <v>7</v>
      </c>
      <c r="M79" s="22"/>
      <c r="N79" s="22">
        <v>12</v>
      </c>
      <c r="O79" s="76"/>
      <c r="P79" s="25">
        <f t="shared" si="1"/>
        <v>54</v>
      </c>
    </row>
    <row r="80" spans="1:16" s="12" customFormat="1" ht="15.75" thickBot="1" x14ac:dyDescent="0.3">
      <c r="A80" s="282" t="s">
        <v>145</v>
      </c>
      <c r="B80" s="288" t="s">
        <v>146</v>
      </c>
      <c r="C80" s="75">
        <v>5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>
        <v>6</v>
      </c>
      <c r="L80" s="22">
        <v>7</v>
      </c>
      <c r="M80" s="22"/>
      <c r="N80" s="22">
        <v>13</v>
      </c>
      <c r="O80" s="76"/>
      <c r="P80" s="25">
        <f t="shared" ref="P80:P114" si="2">SUM(C80:N80)</f>
        <v>42</v>
      </c>
    </row>
    <row r="81" spans="1:16" s="12" customFormat="1" ht="15.75" thickBot="1" x14ac:dyDescent="0.3">
      <c r="A81" s="282" t="s">
        <v>151</v>
      </c>
      <c r="B81" s="288" t="s">
        <v>152</v>
      </c>
      <c r="C81" s="22">
        <v>4</v>
      </c>
      <c r="D81" s="22">
        <v>5</v>
      </c>
      <c r="E81" s="75"/>
      <c r="F81" s="22"/>
      <c r="G81" s="22">
        <v>4</v>
      </c>
      <c r="H81" s="22"/>
      <c r="I81" s="22">
        <v>5</v>
      </c>
      <c r="J81" s="22"/>
      <c r="K81" s="22">
        <v>6</v>
      </c>
      <c r="L81" s="22"/>
      <c r="M81" s="22">
        <v>7</v>
      </c>
      <c r="N81" s="22">
        <v>11</v>
      </c>
      <c r="O81" s="76"/>
      <c r="P81" s="25">
        <f t="shared" si="2"/>
        <v>42</v>
      </c>
    </row>
    <row r="82" spans="1:16" s="12" customFormat="1" ht="15.75" thickBot="1" x14ac:dyDescent="0.3">
      <c r="A82" s="282" t="s">
        <v>171</v>
      </c>
      <c r="B82" s="288" t="s">
        <v>172</v>
      </c>
      <c r="C82" s="22">
        <v>4</v>
      </c>
      <c r="D82" s="22"/>
      <c r="E82" s="75">
        <v>5</v>
      </c>
      <c r="F82" s="22">
        <v>4</v>
      </c>
      <c r="G82" s="22">
        <v>5</v>
      </c>
      <c r="H82" s="22"/>
      <c r="I82" s="22"/>
      <c r="J82" s="22">
        <v>7</v>
      </c>
      <c r="K82" s="22">
        <v>8</v>
      </c>
      <c r="L82" s="22">
        <v>8</v>
      </c>
      <c r="M82" s="22"/>
      <c r="N82" s="22">
        <v>13</v>
      </c>
      <c r="O82" s="76"/>
      <c r="P82" s="25">
        <f t="shared" si="2"/>
        <v>54</v>
      </c>
    </row>
    <row r="83" spans="1:16" s="12" customFormat="1" ht="15.75" thickBot="1" x14ac:dyDescent="0.3">
      <c r="A83" s="282" t="s">
        <v>173</v>
      </c>
      <c r="B83" s="288" t="s">
        <v>174</v>
      </c>
      <c r="C83" s="22">
        <v>4</v>
      </c>
      <c r="D83" s="22"/>
      <c r="E83" s="75">
        <v>5</v>
      </c>
      <c r="F83" s="22">
        <v>5</v>
      </c>
      <c r="G83" s="22"/>
      <c r="H83" s="22">
        <v>5</v>
      </c>
      <c r="I83" s="22">
        <v>5</v>
      </c>
      <c r="J83" s="22">
        <v>6</v>
      </c>
      <c r="K83" s="22"/>
      <c r="L83" s="22"/>
      <c r="M83" s="22">
        <v>8</v>
      </c>
      <c r="N83" s="22">
        <v>13</v>
      </c>
      <c r="O83" s="76"/>
      <c r="P83" s="25">
        <f t="shared" si="2"/>
        <v>51</v>
      </c>
    </row>
    <row r="84" spans="1:16" s="12" customFormat="1" ht="15.75" thickBot="1" x14ac:dyDescent="0.3">
      <c r="A84" s="282" t="s">
        <v>175</v>
      </c>
      <c r="B84" s="288" t="s">
        <v>176</v>
      </c>
      <c r="C84" s="22">
        <v>3</v>
      </c>
      <c r="D84" s="22">
        <v>4</v>
      </c>
      <c r="E84" s="75">
        <v>5</v>
      </c>
      <c r="F84" s="22">
        <v>4</v>
      </c>
      <c r="G84" s="22">
        <v>5</v>
      </c>
      <c r="H84" s="22"/>
      <c r="I84" s="22"/>
      <c r="J84" s="22">
        <v>7</v>
      </c>
      <c r="K84" s="22">
        <v>5</v>
      </c>
      <c r="L84" s="22">
        <v>7</v>
      </c>
      <c r="M84" s="22"/>
      <c r="N84" s="22">
        <v>12</v>
      </c>
      <c r="O84" s="76"/>
      <c r="P84" s="25">
        <f t="shared" si="2"/>
        <v>52</v>
      </c>
    </row>
    <row r="85" spans="1:16" s="12" customFormat="1" ht="15.75" thickBot="1" x14ac:dyDescent="0.3">
      <c r="A85" s="282" t="s">
        <v>187</v>
      </c>
      <c r="B85" s="288" t="s">
        <v>188</v>
      </c>
      <c r="C85" s="22">
        <v>4</v>
      </c>
      <c r="D85" s="22"/>
      <c r="E85" s="75">
        <v>4</v>
      </c>
      <c r="F85" s="22"/>
      <c r="G85" s="22">
        <v>4</v>
      </c>
      <c r="H85" s="22">
        <v>4</v>
      </c>
      <c r="I85" s="22">
        <v>5</v>
      </c>
      <c r="J85" s="22"/>
      <c r="K85" s="22">
        <v>6</v>
      </c>
      <c r="L85" s="22"/>
      <c r="M85" s="22">
        <v>7</v>
      </c>
      <c r="N85" s="22">
        <v>11</v>
      </c>
      <c r="O85" s="76"/>
      <c r="P85" s="25">
        <f t="shared" si="2"/>
        <v>45</v>
      </c>
    </row>
    <row r="86" spans="1:16" s="12" customFormat="1" ht="15.75" thickBot="1" x14ac:dyDescent="0.3">
      <c r="A86" s="282" t="s">
        <v>209</v>
      </c>
      <c r="B86" s="288" t="s">
        <v>210</v>
      </c>
      <c r="C86" s="22">
        <v>5</v>
      </c>
      <c r="D86" s="22">
        <v>4</v>
      </c>
      <c r="E86" s="75">
        <v>5</v>
      </c>
      <c r="F86" s="22"/>
      <c r="G86" s="22">
        <v>5</v>
      </c>
      <c r="H86" s="22"/>
      <c r="I86" s="22">
        <v>4</v>
      </c>
      <c r="J86" s="22">
        <v>7</v>
      </c>
      <c r="K86" s="22">
        <v>8</v>
      </c>
      <c r="L86" s="22">
        <v>8</v>
      </c>
      <c r="M86" s="22"/>
      <c r="N86" s="22">
        <v>13</v>
      </c>
      <c r="O86" s="76"/>
      <c r="P86" s="25">
        <f t="shared" si="2"/>
        <v>59</v>
      </c>
    </row>
    <row r="87" spans="1:16" s="12" customFormat="1" ht="15.75" thickBot="1" x14ac:dyDescent="0.3">
      <c r="A87" s="282" t="s">
        <v>229</v>
      </c>
      <c r="B87" s="288" t="s">
        <v>230</v>
      </c>
      <c r="C87" s="22">
        <v>4</v>
      </c>
      <c r="D87" s="22">
        <v>4</v>
      </c>
      <c r="E87" s="75">
        <v>5</v>
      </c>
      <c r="F87" s="22"/>
      <c r="G87" s="22">
        <v>3</v>
      </c>
      <c r="H87" s="22"/>
      <c r="I87" s="22">
        <v>4</v>
      </c>
      <c r="J87" s="22"/>
      <c r="K87" s="22"/>
      <c r="L87" s="22">
        <v>9</v>
      </c>
      <c r="M87" s="22">
        <v>10</v>
      </c>
      <c r="N87" s="22">
        <v>13</v>
      </c>
      <c r="O87" s="76"/>
      <c r="P87" s="25">
        <f t="shared" si="2"/>
        <v>52</v>
      </c>
    </row>
    <row r="88" spans="1:16" s="12" customFormat="1" ht="15.75" thickBot="1" x14ac:dyDescent="0.3">
      <c r="A88" s="282" t="s">
        <v>247</v>
      </c>
      <c r="B88" s="288" t="s">
        <v>248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76"/>
      <c r="P88" s="25">
        <f t="shared" si="2"/>
        <v>0</v>
      </c>
    </row>
    <row r="89" spans="1:16" s="12" customFormat="1" ht="15.75" thickBot="1" x14ac:dyDescent="0.3">
      <c r="A89" s="282" t="s">
        <v>249</v>
      </c>
      <c r="B89" s="288" t="s">
        <v>250</v>
      </c>
      <c r="C89" s="22">
        <v>4</v>
      </c>
      <c r="D89" s="22">
        <v>5</v>
      </c>
      <c r="E89" s="75">
        <v>5</v>
      </c>
      <c r="F89" s="22"/>
      <c r="G89" s="22">
        <v>5</v>
      </c>
      <c r="H89" s="22"/>
      <c r="I89" s="22">
        <v>5</v>
      </c>
      <c r="J89" s="22">
        <v>8</v>
      </c>
      <c r="K89" s="22"/>
      <c r="L89" s="22">
        <v>8</v>
      </c>
      <c r="M89" s="22">
        <v>9</v>
      </c>
      <c r="N89" s="22">
        <v>12</v>
      </c>
      <c r="O89" s="76"/>
      <c r="P89" s="25">
        <f t="shared" si="2"/>
        <v>61</v>
      </c>
    </row>
    <row r="90" spans="1:16" s="12" customFormat="1" ht="15.75" thickBot="1" x14ac:dyDescent="0.3">
      <c r="A90" s="282" t="s">
        <v>271</v>
      </c>
      <c r="B90" s="288" t="s">
        <v>272</v>
      </c>
      <c r="C90" s="22">
        <v>4</v>
      </c>
      <c r="D90" s="22">
        <v>5</v>
      </c>
      <c r="E90" s="75">
        <v>5</v>
      </c>
      <c r="F90" s="22">
        <v>5</v>
      </c>
      <c r="G90" s="22">
        <v>5</v>
      </c>
      <c r="H90" s="22"/>
      <c r="I90" s="22"/>
      <c r="J90" s="22"/>
      <c r="K90" s="22">
        <v>9</v>
      </c>
      <c r="L90" s="22">
        <v>8</v>
      </c>
      <c r="M90" s="22">
        <v>8</v>
      </c>
      <c r="N90" s="22">
        <v>12</v>
      </c>
      <c r="O90" s="76"/>
      <c r="P90" s="25">
        <f t="shared" si="2"/>
        <v>61</v>
      </c>
    </row>
    <row r="91" spans="1:16" s="12" customFormat="1" ht="15.75" thickBot="1" x14ac:dyDescent="0.3">
      <c r="A91" s="282" t="s">
        <v>279</v>
      </c>
      <c r="B91" s="288" t="s">
        <v>280</v>
      </c>
      <c r="C91" s="22">
        <v>4</v>
      </c>
      <c r="D91" s="22">
        <v>5</v>
      </c>
      <c r="E91" s="75">
        <v>5</v>
      </c>
      <c r="F91" s="22">
        <v>5</v>
      </c>
      <c r="G91" s="22"/>
      <c r="H91" s="22">
        <v>5</v>
      </c>
      <c r="I91" s="22"/>
      <c r="J91" s="22">
        <v>6</v>
      </c>
      <c r="K91" s="22"/>
      <c r="L91" s="22"/>
      <c r="M91" s="22">
        <v>8</v>
      </c>
      <c r="N91" s="22">
        <v>13</v>
      </c>
      <c r="O91" s="76"/>
      <c r="P91" s="25">
        <f t="shared" si="2"/>
        <v>51</v>
      </c>
    </row>
    <row r="92" spans="1:16" s="12" customFormat="1" ht="15.75" thickBot="1" x14ac:dyDescent="0.3">
      <c r="A92" s="282" t="s">
        <v>283</v>
      </c>
      <c r="B92" s="288" t="s">
        <v>284</v>
      </c>
      <c r="C92" s="22">
        <v>4</v>
      </c>
      <c r="D92" s="22">
        <v>5</v>
      </c>
      <c r="E92" s="75"/>
      <c r="F92" s="22"/>
      <c r="G92" s="22">
        <v>4</v>
      </c>
      <c r="H92" s="22"/>
      <c r="I92" s="22">
        <v>5</v>
      </c>
      <c r="J92" s="22"/>
      <c r="K92" s="22">
        <v>6</v>
      </c>
      <c r="L92" s="22"/>
      <c r="M92" s="22">
        <v>7</v>
      </c>
      <c r="N92" s="22">
        <v>11</v>
      </c>
      <c r="O92" s="76"/>
      <c r="P92" s="25">
        <f t="shared" si="2"/>
        <v>42</v>
      </c>
    </row>
    <row r="93" spans="1:16" s="12" customFormat="1" ht="15.75" thickBot="1" x14ac:dyDescent="0.3">
      <c r="A93" s="282" t="s">
        <v>303</v>
      </c>
      <c r="B93" s="288" t="s">
        <v>304</v>
      </c>
      <c r="C93" s="22">
        <v>4</v>
      </c>
      <c r="D93" s="22"/>
      <c r="E93" s="75">
        <v>5</v>
      </c>
      <c r="F93" s="22">
        <v>4</v>
      </c>
      <c r="G93" s="22">
        <v>5</v>
      </c>
      <c r="H93" s="22"/>
      <c r="I93" s="22"/>
      <c r="J93" s="22">
        <v>7</v>
      </c>
      <c r="K93" s="22">
        <v>8</v>
      </c>
      <c r="L93" s="22">
        <v>8</v>
      </c>
      <c r="M93" s="22"/>
      <c r="N93" s="22">
        <v>13</v>
      </c>
      <c r="O93" s="76"/>
      <c r="P93" s="25">
        <f t="shared" si="2"/>
        <v>54</v>
      </c>
    </row>
    <row r="94" spans="1:16" s="12" customFormat="1" ht="15.75" thickBot="1" x14ac:dyDescent="0.3">
      <c r="A94" s="282" t="s">
        <v>307</v>
      </c>
      <c r="B94" s="288" t="s">
        <v>308</v>
      </c>
      <c r="C94" s="22">
        <v>4</v>
      </c>
      <c r="D94" s="22"/>
      <c r="E94" s="75">
        <v>5</v>
      </c>
      <c r="F94" s="22">
        <v>5</v>
      </c>
      <c r="G94" s="22"/>
      <c r="H94" s="22">
        <v>5</v>
      </c>
      <c r="I94" s="22">
        <v>5</v>
      </c>
      <c r="J94" s="22">
        <v>6</v>
      </c>
      <c r="K94" s="22"/>
      <c r="L94" s="22"/>
      <c r="M94" s="22">
        <v>8</v>
      </c>
      <c r="N94" s="22">
        <v>13</v>
      </c>
      <c r="O94" s="76"/>
      <c r="P94" s="25">
        <f t="shared" si="2"/>
        <v>51</v>
      </c>
    </row>
    <row r="95" spans="1:16" s="12" customFormat="1" ht="15.75" thickBot="1" x14ac:dyDescent="0.3">
      <c r="A95" s="282" t="s">
        <v>313</v>
      </c>
      <c r="B95" s="288" t="s">
        <v>314</v>
      </c>
      <c r="C95" s="22">
        <v>3</v>
      </c>
      <c r="D95" s="22">
        <v>4</v>
      </c>
      <c r="E95" s="75">
        <v>5</v>
      </c>
      <c r="F95" s="22">
        <v>4</v>
      </c>
      <c r="G95" s="22">
        <v>5</v>
      </c>
      <c r="H95" s="22"/>
      <c r="I95" s="22"/>
      <c r="J95" s="22">
        <v>7</v>
      </c>
      <c r="K95" s="22">
        <v>5</v>
      </c>
      <c r="L95" s="22">
        <v>7</v>
      </c>
      <c r="M95" s="22"/>
      <c r="N95" s="22">
        <v>12</v>
      </c>
      <c r="O95" s="76"/>
      <c r="P95" s="25">
        <f t="shared" si="2"/>
        <v>52</v>
      </c>
    </row>
    <row r="96" spans="1:16" s="12" customFormat="1" ht="15.75" thickBot="1" x14ac:dyDescent="0.3">
      <c r="A96" s="282" t="s">
        <v>321</v>
      </c>
      <c r="B96" s="288" t="s">
        <v>322</v>
      </c>
      <c r="C96" s="22">
        <v>4</v>
      </c>
      <c r="D96" s="22"/>
      <c r="E96" s="75">
        <v>4</v>
      </c>
      <c r="F96" s="22"/>
      <c r="G96" s="22">
        <v>4</v>
      </c>
      <c r="H96" s="22">
        <v>4</v>
      </c>
      <c r="I96" s="22">
        <v>5</v>
      </c>
      <c r="J96" s="22"/>
      <c r="K96" s="22">
        <v>6</v>
      </c>
      <c r="L96" s="22"/>
      <c r="M96" s="22">
        <v>7</v>
      </c>
      <c r="N96" s="22">
        <v>11</v>
      </c>
      <c r="O96" s="76"/>
      <c r="P96" s="25">
        <f t="shared" si="2"/>
        <v>45</v>
      </c>
    </row>
    <row r="97" spans="1:16" s="12" customFormat="1" ht="15.75" thickBot="1" x14ac:dyDescent="0.3">
      <c r="A97" s="282" t="s">
        <v>327</v>
      </c>
      <c r="B97" s="288" t="s">
        <v>328</v>
      </c>
      <c r="C97" s="22">
        <v>5</v>
      </c>
      <c r="D97" s="22">
        <v>4</v>
      </c>
      <c r="E97" s="75">
        <v>5</v>
      </c>
      <c r="F97" s="22"/>
      <c r="G97" s="22">
        <v>5</v>
      </c>
      <c r="H97" s="22"/>
      <c r="I97" s="22">
        <v>4</v>
      </c>
      <c r="J97" s="22">
        <v>7</v>
      </c>
      <c r="K97" s="22">
        <v>8</v>
      </c>
      <c r="L97" s="22">
        <v>8</v>
      </c>
      <c r="M97" s="22"/>
      <c r="N97" s="22">
        <v>13</v>
      </c>
      <c r="O97" s="76"/>
      <c r="P97" s="25">
        <f t="shared" si="2"/>
        <v>59</v>
      </c>
    </row>
    <row r="98" spans="1:16" s="12" customFormat="1" ht="15.75" thickBot="1" x14ac:dyDescent="0.3">
      <c r="A98" s="282" t="s">
        <v>371</v>
      </c>
      <c r="B98" s="288" t="s">
        <v>372</v>
      </c>
      <c r="C98" s="22">
        <v>4</v>
      </c>
      <c r="D98" s="22">
        <v>4</v>
      </c>
      <c r="E98" s="75">
        <v>5</v>
      </c>
      <c r="F98" s="22"/>
      <c r="G98" s="22">
        <v>3</v>
      </c>
      <c r="H98" s="22"/>
      <c r="I98" s="22">
        <v>4</v>
      </c>
      <c r="J98" s="22"/>
      <c r="K98" s="22"/>
      <c r="L98" s="22">
        <v>9</v>
      </c>
      <c r="M98" s="22">
        <v>10</v>
      </c>
      <c r="N98" s="22">
        <v>13</v>
      </c>
      <c r="O98" s="76"/>
      <c r="P98" s="25">
        <f t="shared" si="2"/>
        <v>52</v>
      </c>
    </row>
    <row r="99" spans="1:16" s="12" customFormat="1" ht="15.75" thickBot="1" x14ac:dyDescent="0.3">
      <c r="A99" s="282" t="s">
        <v>399</v>
      </c>
      <c r="B99" s="288" t="s">
        <v>400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76"/>
      <c r="P99" s="25">
        <f t="shared" si="2"/>
        <v>0</v>
      </c>
    </row>
    <row r="100" spans="1:16" s="12" customFormat="1" ht="15.75" thickBot="1" x14ac:dyDescent="0.3">
      <c r="A100" s="282" t="s">
        <v>405</v>
      </c>
      <c r="B100" s="288" t="s">
        <v>406</v>
      </c>
      <c r="C100" s="22">
        <v>4</v>
      </c>
      <c r="D100" s="22">
        <v>5</v>
      </c>
      <c r="E100" s="75">
        <v>5</v>
      </c>
      <c r="F100" s="22"/>
      <c r="G100" s="22">
        <v>5</v>
      </c>
      <c r="H100" s="22"/>
      <c r="I100" s="22">
        <v>5</v>
      </c>
      <c r="J100" s="22">
        <v>8</v>
      </c>
      <c r="K100" s="22"/>
      <c r="L100" s="22">
        <v>8</v>
      </c>
      <c r="M100" s="22">
        <v>9</v>
      </c>
      <c r="N100" s="22">
        <v>12</v>
      </c>
      <c r="O100" s="76"/>
      <c r="P100" s="25">
        <f t="shared" si="2"/>
        <v>61</v>
      </c>
    </row>
    <row r="101" spans="1:16" s="12" customFormat="1" ht="15.75" thickBot="1" x14ac:dyDescent="0.3">
      <c r="A101" s="282" t="s">
        <v>411</v>
      </c>
      <c r="B101" s="288" t="s">
        <v>412</v>
      </c>
      <c r="C101" s="22">
        <v>4</v>
      </c>
      <c r="D101" s="22">
        <v>5</v>
      </c>
      <c r="E101" s="75">
        <v>5</v>
      </c>
      <c r="F101" s="22">
        <v>5</v>
      </c>
      <c r="G101" s="22">
        <v>5</v>
      </c>
      <c r="H101" s="22"/>
      <c r="I101" s="22"/>
      <c r="J101" s="22"/>
      <c r="K101" s="22">
        <v>9</v>
      </c>
      <c r="L101" s="22">
        <v>8</v>
      </c>
      <c r="M101" s="22">
        <v>8</v>
      </c>
      <c r="N101" s="22">
        <v>12</v>
      </c>
      <c r="O101" s="76"/>
      <c r="P101" s="25">
        <f t="shared" si="2"/>
        <v>61</v>
      </c>
    </row>
    <row r="102" spans="1:16" s="12" customFormat="1" ht="15.75" thickBot="1" x14ac:dyDescent="0.3">
      <c r="A102" s="282" t="s">
        <v>107</v>
      </c>
      <c r="B102" s="288" t="s">
        <v>108</v>
      </c>
      <c r="C102" s="22">
        <v>4</v>
      </c>
      <c r="D102" s="22"/>
      <c r="E102" s="75">
        <v>4</v>
      </c>
      <c r="F102" s="22">
        <v>4</v>
      </c>
      <c r="G102" s="22">
        <v>3</v>
      </c>
      <c r="H102" s="22"/>
      <c r="I102" s="22">
        <v>4</v>
      </c>
      <c r="J102" s="22">
        <v>6</v>
      </c>
      <c r="K102" s="22"/>
      <c r="L102" s="22"/>
      <c r="M102" s="22">
        <v>8</v>
      </c>
      <c r="N102" s="22">
        <v>13</v>
      </c>
      <c r="O102" s="76"/>
      <c r="P102" s="25">
        <f t="shared" si="2"/>
        <v>46</v>
      </c>
    </row>
    <row r="103" spans="1:16" s="12" customFormat="1" ht="15.75" thickBot="1" x14ac:dyDescent="0.3">
      <c r="A103" s="283" t="s">
        <v>143</v>
      </c>
      <c r="B103" s="290" t="s">
        <v>144</v>
      </c>
      <c r="C103" s="22">
        <v>4</v>
      </c>
      <c r="D103" s="22">
        <v>5</v>
      </c>
      <c r="E103" s="75"/>
      <c r="F103" s="22"/>
      <c r="G103" s="22">
        <v>4</v>
      </c>
      <c r="H103" s="22"/>
      <c r="I103" s="22">
        <v>5</v>
      </c>
      <c r="J103" s="22"/>
      <c r="K103" s="22">
        <v>6</v>
      </c>
      <c r="L103" s="22"/>
      <c r="M103" s="22">
        <v>7</v>
      </c>
      <c r="N103" s="22">
        <v>11</v>
      </c>
      <c r="O103" s="76"/>
      <c r="P103" s="25">
        <f t="shared" si="2"/>
        <v>42</v>
      </c>
    </row>
    <row r="104" spans="1:16" s="12" customFormat="1" ht="15.75" thickBot="1" x14ac:dyDescent="0.3">
      <c r="A104" s="282" t="s">
        <v>169</v>
      </c>
      <c r="B104" s="288" t="s">
        <v>170</v>
      </c>
      <c r="C104" s="22">
        <v>4</v>
      </c>
      <c r="D104" s="22"/>
      <c r="E104" s="75">
        <v>5</v>
      </c>
      <c r="F104" s="22">
        <v>4</v>
      </c>
      <c r="G104" s="22">
        <v>5</v>
      </c>
      <c r="H104" s="22"/>
      <c r="I104" s="22"/>
      <c r="J104" s="22">
        <v>7</v>
      </c>
      <c r="K104" s="22">
        <v>8</v>
      </c>
      <c r="L104" s="22">
        <v>8</v>
      </c>
      <c r="M104" s="22"/>
      <c r="N104" s="22">
        <v>13</v>
      </c>
      <c r="O104" s="76"/>
      <c r="P104" s="25">
        <f t="shared" si="2"/>
        <v>54</v>
      </c>
    </row>
    <row r="105" spans="1:16" s="12" customFormat="1" ht="15.75" thickBot="1" x14ac:dyDescent="0.3">
      <c r="A105" s="282" t="s">
        <v>241</v>
      </c>
      <c r="B105" s="288" t="s">
        <v>242</v>
      </c>
      <c r="C105" s="22">
        <v>4</v>
      </c>
      <c r="D105" s="22"/>
      <c r="E105" s="75">
        <v>5</v>
      </c>
      <c r="F105" s="22">
        <v>5</v>
      </c>
      <c r="G105" s="22"/>
      <c r="H105" s="22">
        <v>5</v>
      </c>
      <c r="I105" s="22">
        <v>5</v>
      </c>
      <c r="J105" s="22">
        <v>6</v>
      </c>
      <c r="K105" s="22"/>
      <c r="L105" s="22"/>
      <c r="M105" s="22">
        <v>8</v>
      </c>
      <c r="N105" s="22">
        <v>13</v>
      </c>
      <c r="O105" s="76"/>
      <c r="P105" s="25">
        <f t="shared" si="2"/>
        <v>51</v>
      </c>
    </row>
    <row r="106" spans="1:16" s="12" customFormat="1" ht="15.75" thickBot="1" x14ac:dyDescent="0.3">
      <c r="A106" s="282" t="s">
        <v>245</v>
      </c>
      <c r="B106" s="288" t="s">
        <v>246</v>
      </c>
      <c r="C106" s="22">
        <v>3</v>
      </c>
      <c r="D106" s="22">
        <v>4</v>
      </c>
      <c r="E106" s="75">
        <v>5</v>
      </c>
      <c r="F106" s="22">
        <v>4</v>
      </c>
      <c r="G106" s="22">
        <v>5</v>
      </c>
      <c r="H106" s="22"/>
      <c r="I106" s="22"/>
      <c r="J106" s="22">
        <v>7</v>
      </c>
      <c r="K106" s="22">
        <v>5</v>
      </c>
      <c r="L106" s="22">
        <v>7</v>
      </c>
      <c r="M106" s="22"/>
      <c r="N106" s="22">
        <v>12</v>
      </c>
      <c r="O106" s="76"/>
      <c r="P106" s="25">
        <f t="shared" si="2"/>
        <v>52</v>
      </c>
    </row>
    <row r="107" spans="1:16" s="12" customFormat="1" ht="15.75" thickBot="1" x14ac:dyDescent="0.3">
      <c r="A107" s="282" t="s">
        <v>257</v>
      </c>
      <c r="B107" s="288" t="s">
        <v>258</v>
      </c>
      <c r="C107" s="22">
        <v>4</v>
      </c>
      <c r="D107" s="22"/>
      <c r="E107" s="75">
        <v>4</v>
      </c>
      <c r="F107" s="22"/>
      <c r="G107" s="22">
        <v>4</v>
      </c>
      <c r="H107" s="22">
        <v>4</v>
      </c>
      <c r="I107" s="22">
        <v>5</v>
      </c>
      <c r="J107" s="22"/>
      <c r="K107" s="22">
        <v>6</v>
      </c>
      <c r="L107" s="22"/>
      <c r="M107" s="22">
        <v>7</v>
      </c>
      <c r="N107" s="22">
        <v>11</v>
      </c>
      <c r="O107" s="76"/>
      <c r="P107" s="25">
        <f t="shared" si="2"/>
        <v>45</v>
      </c>
    </row>
    <row r="108" spans="1:16" s="12" customFormat="1" ht="15.75" thickBot="1" x14ac:dyDescent="0.3">
      <c r="A108" s="282" t="s">
        <v>448</v>
      </c>
      <c r="B108" s="288" t="s">
        <v>449</v>
      </c>
      <c r="C108" s="22">
        <v>5</v>
      </c>
      <c r="D108" s="22">
        <v>4</v>
      </c>
      <c r="E108" s="75">
        <v>5</v>
      </c>
      <c r="F108" s="22"/>
      <c r="G108" s="22">
        <v>5</v>
      </c>
      <c r="H108" s="22"/>
      <c r="I108" s="22">
        <v>4</v>
      </c>
      <c r="J108" s="22">
        <v>7</v>
      </c>
      <c r="K108" s="22">
        <v>8</v>
      </c>
      <c r="L108" s="22">
        <v>8</v>
      </c>
      <c r="M108" s="22"/>
      <c r="N108" s="22">
        <v>13</v>
      </c>
      <c r="O108" s="76"/>
      <c r="P108" s="25">
        <f t="shared" si="2"/>
        <v>59</v>
      </c>
    </row>
    <row r="109" spans="1:16" s="12" customFormat="1" ht="15.75" thickBot="1" x14ac:dyDescent="0.3">
      <c r="A109" s="282" t="s">
        <v>319</v>
      </c>
      <c r="B109" s="288" t="s">
        <v>320</v>
      </c>
      <c r="C109" s="22">
        <v>4</v>
      </c>
      <c r="D109" s="22">
        <v>4</v>
      </c>
      <c r="E109" s="75">
        <v>5</v>
      </c>
      <c r="F109" s="22"/>
      <c r="G109" s="22">
        <v>3</v>
      </c>
      <c r="H109" s="22"/>
      <c r="I109" s="22">
        <v>4</v>
      </c>
      <c r="J109" s="22"/>
      <c r="K109" s="22"/>
      <c r="L109" s="22">
        <v>9</v>
      </c>
      <c r="M109" s="22">
        <v>10</v>
      </c>
      <c r="N109" s="22">
        <v>13</v>
      </c>
      <c r="O109" s="76"/>
      <c r="P109" s="25">
        <f t="shared" si="2"/>
        <v>52</v>
      </c>
    </row>
    <row r="110" spans="1:16" s="12" customFormat="1" ht="15.75" thickBot="1" x14ac:dyDescent="0.3">
      <c r="A110" s="282" t="s">
        <v>335</v>
      </c>
      <c r="B110" s="288" t="s">
        <v>336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76"/>
      <c r="P110" s="25">
        <f t="shared" si="2"/>
        <v>0</v>
      </c>
    </row>
    <row r="111" spans="1:16" s="12" customFormat="1" ht="15.75" thickBot="1" x14ac:dyDescent="0.3">
      <c r="A111" s="282" t="s">
        <v>373</v>
      </c>
      <c r="B111" s="288" t="s">
        <v>374</v>
      </c>
      <c r="C111" s="22">
        <v>4</v>
      </c>
      <c r="D111" s="22">
        <v>5</v>
      </c>
      <c r="E111" s="75">
        <v>5</v>
      </c>
      <c r="F111" s="22"/>
      <c r="G111" s="22">
        <v>5</v>
      </c>
      <c r="H111" s="22"/>
      <c r="I111" s="22">
        <v>5</v>
      </c>
      <c r="J111" s="22">
        <v>8</v>
      </c>
      <c r="K111" s="22"/>
      <c r="L111" s="22">
        <v>8</v>
      </c>
      <c r="M111" s="22">
        <v>9</v>
      </c>
      <c r="N111" s="22">
        <v>12</v>
      </c>
      <c r="O111" s="76"/>
      <c r="P111" s="25">
        <f t="shared" si="2"/>
        <v>61</v>
      </c>
    </row>
    <row r="112" spans="1:16" s="12" customFormat="1" ht="15.75" thickBot="1" x14ac:dyDescent="0.3">
      <c r="A112" s="282" t="s">
        <v>381</v>
      </c>
      <c r="B112" s="288" t="s">
        <v>382</v>
      </c>
      <c r="C112" s="22">
        <v>4</v>
      </c>
      <c r="D112" s="22">
        <v>5</v>
      </c>
      <c r="E112" s="75">
        <v>5</v>
      </c>
      <c r="F112" s="22">
        <v>5</v>
      </c>
      <c r="G112" s="22">
        <v>5</v>
      </c>
      <c r="H112" s="22"/>
      <c r="I112" s="22"/>
      <c r="J112" s="22"/>
      <c r="K112" s="22">
        <v>9</v>
      </c>
      <c r="L112" s="22">
        <v>8</v>
      </c>
      <c r="M112" s="22">
        <v>8</v>
      </c>
      <c r="N112" s="22">
        <v>12</v>
      </c>
      <c r="O112" s="76"/>
      <c r="P112" s="25">
        <f t="shared" si="2"/>
        <v>61</v>
      </c>
    </row>
    <row r="113" spans="1:16" s="12" customFormat="1" ht="15.75" thickBot="1" x14ac:dyDescent="0.3">
      <c r="A113" s="282" t="s">
        <v>385</v>
      </c>
      <c r="B113" s="288" t="s">
        <v>386</v>
      </c>
      <c r="C113" s="22">
        <v>4</v>
      </c>
      <c r="D113" s="22"/>
      <c r="E113" s="75">
        <v>4</v>
      </c>
      <c r="F113" s="22">
        <v>4</v>
      </c>
      <c r="G113" s="22">
        <v>3</v>
      </c>
      <c r="H113" s="22"/>
      <c r="I113" s="22">
        <v>4</v>
      </c>
      <c r="J113" s="22">
        <v>6</v>
      </c>
      <c r="K113" s="22"/>
      <c r="L113" s="22"/>
      <c r="M113" s="22">
        <v>8</v>
      </c>
      <c r="N113" s="22">
        <v>13</v>
      </c>
      <c r="O113" s="76"/>
      <c r="P113" s="25">
        <f t="shared" si="2"/>
        <v>46</v>
      </c>
    </row>
    <row r="114" spans="1:16" s="12" customFormat="1" ht="15.75" thickBot="1" x14ac:dyDescent="0.3">
      <c r="A114" s="282" t="s">
        <v>450</v>
      </c>
      <c r="B114" s="288" t="s">
        <v>451</v>
      </c>
      <c r="C114" s="22"/>
      <c r="D114" s="22"/>
      <c r="E114" s="75">
        <v>2</v>
      </c>
      <c r="F114" s="22"/>
      <c r="G114" s="22">
        <v>5</v>
      </c>
      <c r="H114" s="22"/>
      <c r="I114" s="22">
        <v>4</v>
      </c>
      <c r="J114" s="22">
        <v>7</v>
      </c>
      <c r="K114" s="22">
        <v>5</v>
      </c>
      <c r="L114" s="22">
        <v>7</v>
      </c>
      <c r="M114" s="22"/>
      <c r="N114" s="22">
        <v>12</v>
      </c>
      <c r="O114" s="76"/>
      <c r="P114" s="25">
        <f t="shared" si="2"/>
        <v>42</v>
      </c>
    </row>
    <row r="115" spans="1:16" s="12" customFormat="1" ht="15.75" x14ac:dyDescent="0.25">
      <c r="A115" s="190" t="s">
        <v>47</v>
      </c>
      <c r="B115" s="191"/>
      <c r="C115" s="83">
        <f>COUNTA(C15:C114)</f>
        <v>93</v>
      </c>
      <c r="D115" s="48">
        <f>COUNTA(D15:D114)</f>
        <v>66</v>
      </c>
      <c r="E115" s="48">
        <f>COUNTA(E15:E114)</f>
        <v>78</v>
      </c>
      <c r="F115" s="48">
        <f>COUNTA(F15:F114)</f>
        <v>58</v>
      </c>
      <c r="G115" s="48">
        <f>COUNTA(G15:G114)</f>
        <v>63</v>
      </c>
      <c r="H115" s="48">
        <f>COUNTA(H15:H114)</f>
        <v>30</v>
      </c>
      <c r="I115" s="48">
        <f>COUNTA(I15:I114)</f>
        <v>50</v>
      </c>
      <c r="J115" s="48">
        <f>COUNTA(J15:J114)</f>
        <v>59</v>
      </c>
      <c r="K115" s="48">
        <f>COUNTA(K15:K114)</f>
        <v>54</v>
      </c>
      <c r="L115" s="48">
        <f>COUNTA(L15:L114)</f>
        <v>74</v>
      </c>
      <c r="M115" s="48">
        <f>COUNTA(M15:M114)</f>
        <v>58</v>
      </c>
      <c r="N115" s="48">
        <f>COUNTA(N15:N114)</f>
        <v>94</v>
      </c>
      <c r="O115" s="26">
        <f>COUNT(O15:O114)</f>
        <v>0</v>
      </c>
      <c r="P115" s="56"/>
    </row>
    <row r="116" spans="1:16" s="12" customFormat="1" ht="15.75" x14ac:dyDescent="0.25">
      <c r="A116" s="182" t="s">
        <v>4</v>
      </c>
      <c r="B116" s="183"/>
      <c r="C116" s="53">
        <f>COUNTIF(C15:C114,"&gt;"&amp;C14)</f>
        <v>59</v>
      </c>
      <c r="D116" s="46">
        <f>COUNTIF(D15:D114,"&gt;"&amp;D14)</f>
        <v>46</v>
      </c>
      <c r="E116" s="46">
        <f>COUNTIF(E15:E114,"&gt;"&amp;E14)</f>
        <v>63</v>
      </c>
      <c r="F116" s="46">
        <f>COUNTIF(F15:F114,"&gt;"&amp;F14)</f>
        <v>45</v>
      </c>
      <c r="G116" s="46">
        <f>COUNTIF(G15:G114,"&gt;"&amp;G14)</f>
        <v>50</v>
      </c>
      <c r="H116" s="46">
        <f>COUNTIF(H15:H114,"&gt;"&amp;H14)</f>
        <v>18</v>
      </c>
      <c r="I116" s="46">
        <f>COUNTIF(I15:I114,"&gt;"&amp;I14)</f>
        <v>40</v>
      </c>
      <c r="J116" s="46">
        <f>COUNTIF(J15:J114,"&gt;"&amp;J14)</f>
        <v>47</v>
      </c>
      <c r="K116" s="46">
        <f>COUNTIF(K15:K114,"&gt;"&amp;K14)</f>
        <v>32</v>
      </c>
      <c r="L116" s="46">
        <f>COUNTIF(L15:L114,"&gt;"&amp;L14)</f>
        <v>69</v>
      </c>
      <c r="M116" s="46">
        <f>COUNTIF(M15:M114,"&gt;"&amp;M14)</f>
        <v>56</v>
      </c>
      <c r="N116" s="46">
        <f>COUNTIF(N15:N114,"&gt;"&amp;N14)</f>
        <v>89</v>
      </c>
      <c r="O116" s="26">
        <f>COUNTIF(O15:O114,"&gt;"&amp;O14)</f>
        <v>0</v>
      </c>
      <c r="P116" s="56"/>
    </row>
    <row r="117" spans="1:16" s="12" customFormat="1" ht="15.75" x14ac:dyDescent="0.25">
      <c r="A117" s="182" t="s">
        <v>52</v>
      </c>
      <c r="B117" s="183"/>
      <c r="C117" s="53">
        <f t="shared" ref="C117:N117" si="3">ROUND(C116*100/C115,0)</f>
        <v>63</v>
      </c>
      <c r="D117" s="53">
        <f t="shared" si="3"/>
        <v>70</v>
      </c>
      <c r="E117" s="46">
        <f t="shared" si="3"/>
        <v>81</v>
      </c>
      <c r="F117" s="46">
        <f t="shared" si="3"/>
        <v>78</v>
      </c>
      <c r="G117" s="46">
        <f t="shared" si="3"/>
        <v>79</v>
      </c>
      <c r="H117" s="46">
        <f t="shared" si="3"/>
        <v>60</v>
      </c>
      <c r="I117" s="46">
        <f t="shared" si="3"/>
        <v>80</v>
      </c>
      <c r="J117" s="46">
        <f t="shared" si="3"/>
        <v>80</v>
      </c>
      <c r="K117" s="46">
        <f t="shared" si="3"/>
        <v>59</v>
      </c>
      <c r="L117" s="46">
        <f t="shared" si="3"/>
        <v>93</v>
      </c>
      <c r="M117" s="46">
        <f t="shared" si="3"/>
        <v>97</v>
      </c>
      <c r="N117" s="46">
        <f t="shared" si="3"/>
        <v>95</v>
      </c>
      <c r="O117" s="26" t="e">
        <f>ROUND(O116*100/O115,0)</f>
        <v>#DIV/0!</v>
      </c>
      <c r="P117" s="56"/>
    </row>
    <row r="118" spans="1:16" s="12" customFormat="1" x14ac:dyDescent="0.25">
      <c r="A118" s="186" t="s">
        <v>14</v>
      </c>
      <c r="B118" s="187"/>
      <c r="C118" s="53" t="str">
        <f>IF(C117&gt;=80,"3",IF(C117&gt;=70,"2",IF(C117&gt;=60,"1","-")))</f>
        <v>1</v>
      </c>
      <c r="D118" s="46" t="str">
        <f t="shared" ref="D118:O118" si="4">IF(D117&gt;=80,"3",IF(D117&gt;=70,"2",IF(D117&gt;=60,"1","-")))</f>
        <v>2</v>
      </c>
      <c r="E118" s="46" t="str">
        <f t="shared" si="4"/>
        <v>3</v>
      </c>
      <c r="F118" s="46" t="str">
        <f t="shared" si="4"/>
        <v>2</v>
      </c>
      <c r="G118" s="46" t="str">
        <f t="shared" si="4"/>
        <v>2</v>
      </c>
      <c r="H118" s="46" t="str">
        <f t="shared" si="4"/>
        <v>1</v>
      </c>
      <c r="I118" s="46" t="str">
        <f t="shared" si="4"/>
        <v>3</v>
      </c>
      <c r="J118" s="46" t="str">
        <f t="shared" si="4"/>
        <v>3</v>
      </c>
      <c r="K118" s="46" t="str">
        <f t="shared" si="4"/>
        <v>-</v>
      </c>
      <c r="L118" s="46" t="str">
        <f t="shared" si="4"/>
        <v>3</v>
      </c>
      <c r="M118" s="46" t="str">
        <f t="shared" si="4"/>
        <v>3</v>
      </c>
      <c r="N118" s="46" t="str">
        <f t="shared" si="4"/>
        <v>3</v>
      </c>
      <c r="O118" s="26" t="e">
        <f t="shared" si="4"/>
        <v>#DIV/0!</v>
      </c>
      <c r="P118" s="56"/>
    </row>
    <row r="119" spans="1:16" s="12" customFormat="1" x14ac:dyDescent="0.25">
      <c r="B119" s="8"/>
      <c r="C119" s="21" t="s">
        <v>0</v>
      </c>
      <c r="D119" s="21" t="s">
        <v>2</v>
      </c>
      <c r="E119" s="21" t="s">
        <v>68</v>
      </c>
      <c r="F119" s="21" t="s">
        <v>58</v>
      </c>
      <c r="G119" s="21" t="s">
        <v>3</v>
      </c>
      <c r="H119" s="21" t="s">
        <v>2</v>
      </c>
      <c r="I119" s="21" t="s">
        <v>0</v>
      </c>
      <c r="J119" s="21" t="s">
        <v>68</v>
      </c>
      <c r="K119" s="21" t="s">
        <v>3</v>
      </c>
      <c r="L119" s="21" t="s">
        <v>1</v>
      </c>
      <c r="M119" s="21" t="s">
        <v>2</v>
      </c>
      <c r="N119" s="21" t="s">
        <v>58</v>
      </c>
      <c r="P119" s="9"/>
    </row>
    <row r="120" spans="1:16" s="12" customFormat="1" ht="18.75" x14ac:dyDescent="0.3">
      <c r="B120" s="8"/>
      <c r="C120" s="9"/>
      <c r="D120" s="9"/>
      <c r="E120" s="10"/>
      <c r="F120" s="56"/>
      <c r="G120" s="55"/>
      <c r="H120" s="57" t="s">
        <v>15</v>
      </c>
      <c r="I120" s="57"/>
      <c r="J120" s="13" t="s">
        <v>18</v>
      </c>
      <c r="K120" s="13"/>
      <c r="L120" s="14"/>
      <c r="M120" s="14"/>
      <c r="N120" s="15"/>
      <c r="P120" s="9"/>
    </row>
    <row r="121" spans="1:16" s="12" customFormat="1" ht="20.25" x14ac:dyDescent="0.3">
      <c r="B121" s="8"/>
      <c r="C121" s="16"/>
      <c r="D121" s="17"/>
      <c r="E121" s="11"/>
      <c r="F121" s="218" t="s">
        <v>16</v>
      </c>
      <c r="G121" s="218"/>
      <c r="H121" s="18" t="s">
        <v>35</v>
      </c>
      <c r="I121" s="18" t="s">
        <v>14</v>
      </c>
      <c r="J121" s="18" t="s">
        <v>35</v>
      </c>
      <c r="K121" s="18" t="s">
        <v>14</v>
      </c>
      <c r="L121" s="19"/>
      <c r="M121" s="19"/>
      <c r="N121" s="16"/>
      <c r="P121" s="9"/>
    </row>
    <row r="122" spans="1:16" s="12" customFormat="1" ht="20.25" x14ac:dyDescent="0.3">
      <c r="B122" s="8"/>
      <c r="C122" s="16"/>
      <c r="D122" s="16"/>
      <c r="E122" s="11"/>
      <c r="F122" s="218" t="s">
        <v>31</v>
      </c>
      <c r="G122" s="218"/>
      <c r="H122" s="21">
        <f>AVERAGE(C117,I117)</f>
        <v>71.5</v>
      </c>
      <c r="I122" s="128" t="str">
        <f>IF(H122&gt;=80,"3",IF(H122&gt;=70,"2",IF(H122&gt;=60,"1",IF(H122&lt;59,"-"))))</f>
        <v>2</v>
      </c>
      <c r="J122" s="128" t="e">
        <f>(H122*0.3)+($O$117*0.7)</f>
        <v>#DIV/0!</v>
      </c>
      <c r="K122" s="128" t="e">
        <f t="shared" ref="K122:K127" si="5">IF(J122&gt;=80,"3",IF(J122&gt;=70,"2",IF(J122&gt;=60,"1",IF(J122&lt;59,"-"))))</f>
        <v>#DIV/0!</v>
      </c>
      <c r="L122" s="20"/>
      <c r="M122" s="20"/>
      <c r="N122" s="16"/>
      <c r="P122" s="9"/>
    </row>
    <row r="123" spans="1:16" s="12" customFormat="1" ht="20.25" x14ac:dyDescent="0.3">
      <c r="B123" s="8"/>
      <c r="C123" s="9"/>
      <c r="D123" s="9"/>
      <c r="E123" s="10"/>
      <c r="F123" s="218" t="s">
        <v>32</v>
      </c>
      <c r="G123" s="218"/>
      <c r="H123" s="21">
        <f>AVERAGE(L117)</f>
        <v>93</v>
      </c>
      <c r="I123" s="128" t="str">
        <f t="shared" ref="I123:I127" si="6">IF(H123&gt;=80,"3",IF(H123&gt;=70,"2",IF(H123&gt;=60,"1",IF(H123&lt;59,"-"))))</f>
        <v>3</v>
      </c>
      <c r="J123" s="128" t="e">
        <f t="shared" ref="J123:J127" si="7">(H123*0.3)+($O$117*0.7)</f>
        <v>#DIV/0!</v>
      </c>
      <c r="K123" s="128" t="e">
        <f t="shared" si="5"/>
        <v>#DIV/0!</v>
      </c>
      <c r="L123" s="20"/>
      <c r="M123" s="20"/>
      <c r="N123" s="16"/>
      <c r="P123" s="9"/>
    </row>
    <row r="124" spans="1:16" s="12" customFormat="1" ht="20.25" x14ac:dyDescent="0.3">
      <c r="B124" s="8"/>
      <c r="C124" s="9"/>
      <c r="D124" s="9"/>
      <c r="E124" s="10"/>
      <c r="F124" s="218" t="s">
        <v>33</v>
      </c>
      <c r="G124" s="218"/>
      <c r="H124" s="21">
        <f>AVERAGE(D117,H117,M117)</f>
        <v>75.666666666666671</v>
      </c>
      <c r="I124" s="128" t="str">
        <f t="shared" si="6"/>
        <v>2</v>
      </c>
      <c r="J124" s="128" t="e">
        <f t="shared" si="7"/>
        <v>#DIV/0!</v>
      </c>
      <c r="K124" s="128" t="e">
        <f t="shared" si="5"/>
        <v>#DIV/0!</v>
      </c>
      <c r="L124" s="20"/>
      <c r="M124" s="20"/>
      <c r="N124" s="16"/>
      <c r="P124" s="9"/>
    </row>
    <row r="125" spans="1:16" s="12" customFormat="1" ht="20.25" x14ac:dyDescent="0.3">
      <c r="B125" s="8"/>
      <c r="C125" s="9"/>
      <c r="D125" s="9"/>
      <c r="E125" s="10"/>
      <c r="F125" s="218" t="s">
        <v>34</v>
      </c>
      <c r="G125" s="218"/>
      <c r="H125" s="21">
        <f>AVERAGE(G117,K117)</f>
        <v>69</v>
      </c>
      <c r="I125" s="128" t="str">
        <f t="shared" si="6"/>
        <v>1</v>
      </c>
      <c r="J125" s="128" t="e">
        <f t="shared" si="7"/>
        <v>#DIV/0!</v>
      </c>
      <c r="K125" s="128" t="e">
        <f t="shared" si="5"/>
        <v>#DIV/0!</v>
      </c>
      <c r="L125" s="20"/>
      <c r="M125" s="20"/>
      <c r="N125" s="16"/>
      <c r="P125" s="9"/>
    </row>
    <row r="126" spans="1:16" s="12" customFormat="1" ht="20.25" x14ac:dyDescent="0.3">
      <c r="B126" s="8"/>
      <c r="C126" s="9"/>
      <c r="D126" s="9"/>
      <c r="E126" s="10"/>
      <c r="F126" s="218" t="s">
        <v>59</v>
      </c>
      <c r="G126" s="218"/>
      <c r="H126" s="21">
        <f>AVERAGE(F117,N117)</f>
        <v>86.5</v>
      </c>
      <c r="I126" s="128" t="str">
        <f t="shared" si="6"/>
        <v>3</v>
      </c>
      <c r="J126" s="128" t="e">
        <f t="shared" si="7"/>
        <v>#DIV/0!</v>
      </c>
      <c r="K126" s="128" t="e">
        <f t="shared" si="5"/>
        <v>#DIV/0!</v>
      </c>
      <c r="L126" s="20"/>
      <c r="M126" s="20"/>
      <c r="N126" s="16"/>
      <c r="P126" s="9"/>
    </row>
    <row r="127" spans="1:16" s="12" customFormat="1" ht="20.25" x14ac:dyDescent="0.3">
      <c r="B127" s="8"/>
      <c r="C127" s="9"/>
      <c r="D127" s="9"/>
      <c r="E127" s="9"/>
      <c r="F127" s="218" t="s">
        <v>67</v>
      </c>
      <c r="G127" s="218"/>
      <c r="H127" s="21">
        <f>AVERAGE(E117,J117)</f>
        <v>80.5</v>
      </c>
      <c r="I127" s="128" t="str">
        <f t="shared" si="6"/>
        <v>3</v>
      </c>
      <c r="J127" s="128" t="e">
        <f t="shared" si="7"/>
        <v>#DIV/0!</v>
      </c>
      <c r="K127" s="128" t="e">
        <f t="shared" si="5"/>
        <v>#DIV/0!</v>
      </c>
      <c r="L127" s="9"/>
      <c r="M127" s="9"/>
      <c r="N127" s="9"/>
      <c r="P127" s="9"/>
    </row>
    <row r="128" spans="1:16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8"/>
    </row>
    <row r="132" spans="1:1" x14ac:dyDescent="0.25">
      <c r="A132" s="38"/>
    </row>
    <row r="133" spans="1:1" x14ac:dyDescent="0.25">
      <c r="A133" s="38"/>
    </row>
    <row r="134" spans="1:1" x14ac:dyDescent="0.25">
      <c r="A134" s="38"/>
    </row>
  </sheetData>
  <mergeCells count="26">
    <mergeCell ref="F127:G127"/>
    <mergeCell ref="F121:G121"/>
    <mergeCell ref="F122:G122"/>
    <mergeCell ref="F123:G123"/>
    <mergeCell ref="F124:G124"/>
    <mergeCell ref="F125:G125"/>
    <mergeCell ref="F126:G126"/>
    <mergeCell ref="H6:L6"/>
    <mergeCell ref="M6:P6"/>
    <mergeCell ref="A12:B12"/>
    <mergeCell ref="B6:G6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115:B115"/>
    <mergeCell ref="A116:B116"/>
    <mergeCell ref="A117:B117"/>
    <mergeCell ref="A118:B118"/>
    <mergeCell ref="C9:N9"/>
    <mergeCell ref="A13:B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36" t="str">
        <f>'4.3.1'!D8</f>
        <v>Sub: SALES AND DISTRIBUTION MANAGEMENT AND RETAILING    Sub Code: 4.3.1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4"/>
      <c r="D3" s="84" t="s">
        <v>15</v>
      </c>
      <c r="E3" s="84"/>
      <c r="F3" s="84" t="s">
        <v>18</v>
      </c>
      <c r="G3" s="84"/>
    </row>
    <row r="4" spans="1:13" x14ac:dyDescent="0.25">
      <c r="C4" s="85" t="s">
        <v>16</v>
      </c>
      <c r="D4" s="84" t="s">
        <v>17</v>
      </c>
      <c r="E4" s="84" t="s">
        <v>14</v>
      </c>
      <c r="F4" s="84" t="s">
        <v>17</v>
      </c>
      <c r="G4" s="84" t="s">
        <v>14</v>
      </c>
    </row>
    <row r="5" spans="1:13" x14ac:dyDescent="0.25">
      <c r="C5" s="85" t="s">
        <v>0</v>
      </c>
      <c r="D5" s="28">
        <f>'4.3.1'!H122</f>
        <v>71.5</v>
      </c>
      <c r="E5" s="28" t="str">
        <f>'4.3.1'!I122</f>
        <v>2</v>
      </c>
      <c r="F5" s="28" t="e">
        <f>'4.3.1'!J122</f>
        <v>#DIV/0!</v>
      </c>
      <c r="G5" s="28" t="e">
        <f>'4.3.1'!K122</f>
        <v>#DIV/0!</v>
      </c>
    </row>
    <row r="6" spans="1:13" x14ac:dyDescent="0.25">
      <c r="C6" s="85" t="s">
        <v>1</v>
      </c>
      <c r="D6" s="28">
        <f>'4.3.1'!H123</f>
        <v>93</v>
      </c>
      <c r="E6" s="28" t="str">
        <f>'4.3.1'!I123</f>
        <v>3</v>
      </c>
      <c r="F6" s="28" t="e">
        <f>'4.3.1'!J123</f>
        <v>#DIV/0!</v>
      </c>
      <c r="G6" s="28" t="e">
        <f>'4.3.1'!K123</f>
        <v>#DIV/0!</v>
      </c>
    </row>
    <row r="7" spans="1:13" x14ac:dyDescent="0.25">
      <c r="C7" s="85" t="s">
        <v>2</v>
      </c>
      <c r="D7" s="28">
        <f>'4.3.1'!H124</f>
        <v>75.666666666666671</v>
      </c>
      <c r="E7" s="28" t="str">
        <f>'4.3.1'!I124</f>
        <v>2</v>
      </c>
      <c r="F7" s="28" t="e">
        <f>'4.3.1'!J124</f>
        <v>#DIV/0!</v>
      </c>
      <c r="G7" s="28" t="e">
        <f>'4.3.1'!K124</f>
        <v>#DIV/0!</v>
      </c>
    </row>
    <row r="8" spans="1:13" x14ac:dyDescent="0.25">
      <c r="C8" s="85" t="s">
        <v>3</v>
      </c>
      <c r="D8" s="28">
        <f>'4.3.1'!H125</f>
        <v>69</v>
      </c>
      <c r="E8" s="28" t="str">
        <f>'4.3.1'!I125</f>
        <v>1</v>
      </c>
      <c r="F8" s="28" t="e">
        <f>'4.3.1'!J125</f>
        <v>#DIV/0!</v>
      </c>
      <c r="G8" s="28" t="e">
        <f>'4.3.1'!K125</f>
        <v>#DIV/0!</v>
      </c>
    </row>
    <row r="9" spans="1:13" x14ac:dyDescent="0.25">
      <c r="C9" s="85" t="s">
        <v>58</v>
      </c>
      <c r="D9" s="28">
        <f>'4.3.1'!H126</f>
        <v>86.5</v>
      </c>
      <c r="E9" s="28" t="str">
        <f>'4.3.1'!I126</f>
        <v>3</v>
      </c>
      <c r="F9" s="28" t="e">
        <f>'4.3.1'!J126</f>
        <v>#DIV/0!</v>
      </c>
      <c r="G9" s="28" t="e">
        <f>'4.3.1'!K126</f>
        <v>#DIV/0!</v>
      </c>
    </row>
    <row r="10" spans="1:13" x14ac:dyDescent="0.25">
      <c r="C10" s="85" t="s">
        <v>68</v>
      </c>
      <c r="D10" s="28">
        <f>'4.3.1'!H127</f>
        <v>80.5</v>
      </c>
      <c r="E10" s="28" t="str">
        <f>'4.3.1'!I127</f>
        <v>3</v>
      </c>
      <c r="F10" s="28" t="e">
        <f>'4.3.1'!J127</f>
        <v>#DIV/0!</v>
      </c>
      <c r="G10" s="28" t="e">
        <f>'4.3.1'!K127</f>
        <v>#DIV/0!</v>
      </c>
    </row>
    <row r="13" spans="1:13" x14ac:dyDescent="0.25">
      <c r="B13" s="86"/>
      <c r="C13" s="74" t="s">
        <v>6</v>
      </c>
      <c r="D13" s="74" t="s">
        <v>7</v>
      </c>
      <c r="E13" s="74" t="s">
        <v>5</v>
      </c>
      <c r="F13" s="74" t="s">
        <v>12</v>
      </c>
      <c r="G13" s="74" t="s">
        <v>13</v>
      </c>
      <c r="H13" s="74" t="s">
        <v>48</v>
      </c>
      <c r="I13" s="74" t="s">
        <v>49</v>
      </c>
      <c r="J13" s="74" t="s">
        <v>50</v>
      </c>
      <c r="K13" s="74" t="s">
        <v>51</v>
      </c>
      <c r="L13" s="74" t="s">
        <v>65</v>
      </c>
      <c r="M13" s="74" t="s">
        <v>66</v>
      </c>
    </row>
    <row r="14" spans="1:13" x14ac:dyDescent="0.25">
      <c r="B14" s="74" t="s">
        <v>8</v>
      </c>
      <c r="C14" s="21">
        <v>2</v>
      </c>
      <c r="D14" s="21">
        <v>1</v>
      </c>
      <c r="E14" s="21"/>
      <c r="F14" s="21"/>
      <c r="G14" s="21">
        <v>1</v>
      </c>
      <c r="H14" s="27">
        <v>1</v>
      </c>
      <c r="I14" s="27">
        <v>1</v>
      </c>
      <c r="J14" s="27">
        <v>2</v>
      </c>
      <c r="K14" s="27">
        <v>1</v>
      </c>
      <c r="L14" s="27">
        <v>1</v>
      </c>
      <c r="M14" s="27"/>
    </row>
    <row r="15" spans="1:13" x14ac:dyDescent="0.25">
      <c r="B15" s="74" t="s">
        <v>9</v>
      </c>
      <c r="C15" s="21">
        <v>2</v>
      </c>
      <c r="D15" s="21">
        <v>2</v>
      </c>
      <c r="E15" s="21">
        <v>1</v>
      </c>
      <c r="F15" s="21"/>
      <c r="G15" s="21">
        <v>1</v>
      </c>
      <c r="H15" s="27">
        <v>2</v>
      </c>
      <c r="I15" s="27">
        <v>1</v>
      </c>
      <c r="J15" s="27">
        <v>2</v>
      </c>
      <c r="K15" s="27">
        <v>2</v>
      </c>
      <c r="L15" s="27"/>
      <c r="M15" s="27"/>
    </row>
    <row r="16" spans="1:13" x14ac:dyDescent="0.25">
      <c r="B16" s="74" t="s">
        <v>10</v>
      </c>
      <c r="C16" s="21">
        <v>1</v>
      </c>
      <c r="D16" s="21">
        <v>1</v>
      </c>
      <c r="E16" s="21">
        <v>1</v>
      </c>
      <c r="F16" s="21">
        <v>1</v>
      </c>
      <c r="G16" s="21"/>
      <c r="H16" s="27">
        <v>1</v>
      </c>
      <c r="I16" s="27">
        <v>1</v>
      </c>
      <c r="J16" s="27">
        <v>2</v>
      </c>
      <c r="K16" s="27">
        <v>1</v>
      </c>
      <c r="L16" s="27"/>
      <c r="M16" s="27">
        <v>1</v>
      </c>
    </row>
    <row r="17" spans="1:13" x14ac:dyDescent="0.25">
      <c r="B17" s="74" t="s">
        <v>11</v>
      </c>
      <c r="C17" s="21">
        <v>2</v>
      </c>
      <c r="D17" s="21">
        <v>3</v>
      </c>
      <c r="E17" s="21">
        <v>1</v>
      </c>
      <c r="F17" s="21">
        <v>1</v>
      </c>
      <c r="G17" s="21">
        <v>1</v>
      </c>
      <c r="H17" s="27">
        <v>2</v>
      </c>
      <c r="I17" s="27">
        <v>2</v>
      </c>
      <c r="J17" s="27">
        <v>2</v>
      </c>
      <c r="K17" s="27">
        <v>2</v>
      </c>
      <c r="L17" s="27">
        <v>1</v>
      </c>
      <c r="M17" s="27">
        <v>2</v>
      </c>
    </row>
    <row r="18" spans="1:13" x14ac:dyDescent="0.25">
      <c r="B18" s="74" t="s">
        <v>57</v>
      </c>
      <c r="C18" s="21">
        <v>1</v>
      </c>
      <c r="D18" s="21">
        <v>1</v>
      </c>
      <c r="E18" s="21"/>
      <c r="F18" s="21">
        <v>1</v>
      </c>
      <c r="G18" s="21">
        <v>1</v>
      </c>
      <c r="H18" s="27">
        <v>1</v>
      </c>
      <c r="I18" s="27"/>
      <c r="J18" s="27">
        <v>1</v>
      </c>
      <c r="K18" s="27">
        <v>2</v>
      </c>
      <c r="L18" s="27">
        <v>1</v>
      </c>
      <c r="M18" s="27">
        <v>1</v>
      </c>
    </row>
    <row r="19" spans="1:13" x14ac:dyDescent="0.25">
      <c r="B19" s="74" t="s">
        <v>69</v>
      </c>
      <c r="C19" s="21">
        <v>3</v>
      </c>
      <c r="D19" s="21">
        <v>2</v>
      </c>
      <c r="E19" s="21"/>
      <c r="F19" s="21">
        <v>1</v>
      </c>
      <c r="G19" s="21">
        <v>1</v>
      </c>
      <c r="H19" s="27">
        <v>1</v>
      </c>
      <c r="I19" s="27">
        <v>1</v>
      </c>
      <c r="J19" s="27">
        <v>2</v>
      </c>
      <c r="K19" s="27">
        <v>1</v>
      </c>
      <c r="L19" s="27">
        <v>1</v>
      </c>
      <c r="M19" s="27">
        <v>1</v>
      </c>
    </row>
    <row r="20" spans="1:13" x14ac:dyDescent="0.25">
      <c r="B20" s="4"/>
      <c r="C20" s="5" t="s">
        <v>23</v>
      </c>
      <c r="D20" s="5" t="s">
        <v>24</v>
      </c>
      <c r="E20" s="5" t="s">
        <v>25</v>
      </c>
      <c r="F20" s="5" t="s">
        <v>26</v>
      </c>
      <c r="G20" s="6" t="s">
        <v>27</v>
      </c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B22" s="37"/>
      <c r="C22" s="37"/>
      <c r="D22" s="37"/>
      <c r="E22" s="37"/>
      <c r="F22" s="37"/>
      <c r="G22" s="37"/>
    </row>
    <row r="23" spans="1:13" x14ac:dyDescent="0.25">
      <c r="A23" s="212" t="s">
        <v>29</v>
      </c>
      <c r="B23" s="212"/>
      <c r="C23" s="209" t="s">
        <v>6</v>
      </c>
      <c r="D23" s="209" t="s">
        <v>7</v>
      </c>
      <c r="E23" s="209" t="s">
        <v>5</v>
      </c>
      <c r="F23" s="209" t="s">
        <v>12</v>
      </c>
      <c r="G23" s="209" t="s">
        <v>13</v>
      </c>
      <c r="H23" s="209" t="s">
        <v>48</v>
      </c>
      <c r="I23" s="209" t="s">
        <v>49</v>
      </c>
      <c r="J23" s="209" t="s">
        <v>50</v>
      </c>
      <c r="K23" s="209" t="s">
        <v>51</v>
      </c>
      <c r="L23" s="209" t="s">
        <v>65</v>
      </c>
      <c r="M23" s="209" t="s">
        <v>66</v>
      </c>
    </row>
    <row r="24" spans="1:13" x14ac:dyDescent="0.25">
      <c r="A24" s="211" t="s">
        <v>28</v>
      </c>
      <c r="B24" s="211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3" x14ac:dyDescent="0.25">
      <c r="A25" s="46" t="s">
        <v>8</v>
      </c>
      <c r="B25" s="23" t="e">
        <f t="shared" ref="B25:B30" si="0">F5</f>
        <v>#DIV/0!</v>
      </c>
      <c r="C25" s="134" t="e">
        <f>C14*$B$25/3</f>
        <v>#DIV/0!</v>
      </c>
      <c r="D25" s="134" t="e">
        <f>D14*$B$25/3</f>
        <v>#DIV/0!</v>
      </c>
      <c r="E25" s="134" t="e">
        <f t="shared" ref="E25:M25" si="1">E14*$B$25/3</f>
        <v>#DIV/0!</v>
      </c>
      <c r="F25" s="134" t="e">
        <f t="shared" si="1"/>
        <v>#DIV/0!</v>
      </c>
      <c r="G25" s="134" t="e">
        <f t="shared" si="1"/>
        <v>#DIV/0!</v>
      </c>
      <c r="H25" s="134" t="e">
        <f t="shared" si="1"/>
        <v>#DIV/0!</v>
      </c>
      <c r="I25" s="134" t="e">
        <f t="shared" si="1"/>
        <v>#DIV/0!</v>
      </c>
      <c r="J25" s="134" t="e">
        <f t="shared" si="1"/>
        <v>#DIV/0!</v>
      </c>
      <c r="K25" s="134" t="e">
        <f t="shared" si="1"/>
        <v>#DIV/0!</v>
      </c>
      <c r="L25" s="134" t="e">
        <f t="shared" si="1"/>
        <v>#DIV/0!</v>
      </c>
      <c r="M25" s="134" t="e">
        <f t="shared" si="1"/>
        <v>#DIV/0!</v>
      </c>
    </row>
    <row r="26" spans="1:13" x14ac:dyDescent="0.25">
      <c r="A26" s="46" t="s">
        <v>9</v>
      </c>
      <c r="B26" s="23" t="e">
        <f t="shared" si="0"/>
        <v>#DIV/0!</v>
      </c>
      <c r="C26" s="134" t="e">
        <f>C15*$B$26/3</f>
        <v>#DIV/0!</v>
      </c>
      <c r="D26" s="134" t="e">
        <f t="shared" ref="D26:M26" si="2">D15*$B$26/3</f>
        <v>#DIV/0!</v>
      </c>
      <c r="E26" s="134" t="e">
        <f t="shared" si="2"/>
        <v>#DIV/0!</v>
      </c>
      <c r="F26" s="134" t="e">
        <f t="shared" si="2"/>
        <v>#DIV/0!</v>
      </c>
      <c r="G26" s="134" t="e">
        <f t="shared" si="2"/>
        <v>#DIV/0!</v>
      </c>
      <c r="H26" s="134" t="e">
        <f t="shared" si="2"/>
        <v>#DIV/0!</v>
      </c>
      <c r="I26" s="134" t="e">
        <f t="shared" si="2"/>
        <v>#DIV/0!</v>
      </c>
      <c r="J26" s="134" t="e">
        <f t="shared" si="2"/>
        <v>#DIV/0!</v>
      </c>
      <c r="K26" s="134" t="e">
        <f t="shared" si="2"/>
        <v>#DIV/0!</v>
      </c>
      <c r="L26" s="134" t="e">
        <f t="shared" si="2"/>
        <v>#DIV/0!</v>
      </c>
      <c r="M26" s="134" t="e">
        <f t="shared" si="2"/>
        <v>#DIV/0!</v>
      </c>
    </row>
    <row r="27" spans="1:13" x14ac:dyDescent="0.25">
      <c r="A27" s="46" t="s">
        <v>10</v>
      </c>
      <c r="B27" s="23" t="e">
        <f t="shared" si="0"/>
        <v>#DIV/0!</v>
      </c>
      <c r="C27" s="134" t="e">
        <f>C16*$B$27/3</f>
        <v>#DIV/0!</v>
      </c>
      <c r="D27" s="134" t="e">
        <f t="shared" ref="D27:M27" si="3">D16*$B$27/3</f>
        <v>#DIV/0!</v>
      </c>
      <c r="E27" s="134" t="e">
        <f t="shared" si="3"/>
        <v>#DIV/0!</v>
      </c>
      <c r="F27" s="134" t="e">
        <f t="shared" si="3"/>
        <v>#DIV/0!</v>
      </c>
      <c r="G27" s="134" t="e">
        <f t="shared" si="3"/>
        <v>#DIV/0!</v>
      </c>
      <c r="H27" s="134" t="e">
        <f t="shared" si="3"/>
        <v>#DIV/0!</v>
      </c>
      <c r="I27" s="134" t="e">
        <f t="shared" si="3"/>
        <v>#DIV/0!</v>
      </c>
      <c r="J27" s="134" t="e">
        <f t="shared" si="3"/>
        <v>#DIV/0!</v>
      </c>
      <c r="K27" s="134" t="e">
        <f t="shared" si="3"/>
        <v>#DIV/0!</v>
      </c>
      <c r="L27" s="134" t="e">
        <f t="shared" si="3"/>
        <v>#DIV/0!</v>
      </c>
      <c r="M27" s="134" t="e">
        <f t="shared" si="3"/>
        <v>#DIV/0!</v>
      </c>
    </row>
    <row r="28" spans="1:13" x14ac:dyDescent="0.25">
      <c r="A28" s="46" t="s">
        <v>11</v>
      </c>
      <c r="B28" s="23" t="e">
        <f t="shared" si="0"/>
        <v>#DIV/0!</v>
      </c>
      <c r="C28" s="134" t="e">
        <f>C17*$B$28/3</f>
        <v>#DIV/0!</v>
      </c>
      <c r="D28" s="134" t="e">
        <f t="shared" ref="D28:M28" si="4">D17*$B$28/3</f>
        <v>#DIV/0!</v>
      </c>
      <c r="E28" s="134" t="e">
        <f t="shared" si="4"/>
        <v>#DIV/0!</v>
      </c>
      <c r="F28" s="134" t="e">
        <f t="shared" si="4"/>
        <v>#DIV/0!</v>
      </c>
      <c r="G28" s="134" t="e">
        <f t="shared" si="4"/>
        <v>#DIV/0!</v>
      </c>
      <c r="H28" s="134" t="e">
        <f t="shared" si="4"/>
        <v>#DIV/0!</v>
      </c>
      <c r="I28" s="134" t="e">
        <f t="shared" si="4"/>
        <v>#DIV/0!</v>
      </c>
      <c r="J28" s="134" t="e">
        <f t="shared" si="4"/>
        <v>#DIV/0!</v>
      </c>
      <c r="K28" s="134" t="e">
        <f t="shared" si="4"/>
        <v>#DIV/0!</v>
      </c>
      <c r="L28" s="134" t="e">
        <f t="shared" si="4"/>
        <v>#DIV/0!</v>
      </c>
      <c r="M28" s="134" t="e">
        <f t="shared" si="4"/>
        <v>#DIV/0!</v>
      </c>
    </row>
    <row r="29" spans="1:13" x14ac:dyDescent="0.25">
      <c r="A29" s="46" t="s">
        <v>57</v>
      </c>
      <c r="B29" s="23" t="e">
        <f t="shared" si="0"/>
        <v>#DIV/0!</v>
      </c>
      <c r="C29" s="134" t="e">
        <f>C18*$B$29/3</f>
        <v>#DIV/0!</v>
      </c>
      <c r="D29" s="134" t="e">
        <f t="shared" ref="D29:M29" si="5">D18*$B$29/3</f>
        <v>#DIV/0!</v>
      </c>
      <c r="E29" s="134" t="e">
        <f t="shared" si="5"/>
        <v>#DIV/0!</v>
      </c>
      <c r="F29" s="134" t="e">
        <f t="shared" si="5"/>
        <v>#DIV/0!</v>
      </c>
      <c r="G29" s="134" t="e">
        <f t="shared" si="5"/>
        <v>#DIV/0!</v>
      </c>
      <c r="H29" s="134" t="e">
        <f t="shared" si="5"/>
        <v>#DIV/0!</v>
      </c>
      <c r="I29" s="134" t="e">
        <f t="shared" si="5"/>
        <v>#DIV/0!</v>
      </c>
      <c r="J29" s="134" t="e">
        <f t="shared" si="5"/>
        <v>#DIV/0!</v>
      </c>
      <c r="K29" s="134" t="e">
        <f t="shared" si="5"/>
        <v>#DIV/0!</v>
      </c>
      <c r="L29" s="134" t="e">
        <f t="shared" si="5"/>
        <v>#DIV/0!</v>
      </c>
      <c r="M29" s="134" t="e">
        <f t="shared" si="5"/>
        <v>#DIV/0!</v>
      </c>
    </row>
    <row r="30" spans="1:13" x14ac:dyDescent="0.25">
      <c r="A30" s="128" t="s">
        <v>69</v>
      </c>
      <c r="B30" s="23" t="e">
        <f t="shared" si="0"/>
        <v>#DIV/0!</v>
      </c>
      <c r="C30" s="134" t="e">
        <f>C19*$B$30/3</f>
        <v>#DIV/0!</v>
      </c>
      <c r="D30" s="134" t="e">
        <f t="shared" ref="D30:M30" si="6">D19*$B$30/3</f>
        <v>#DIV/0!</v>
      </c>
      <c r="E30" s="134" t="e">
        <f t="shared" si="6"/>
        <v>#DIV/0!</v>
      </c>
      <c r="F30" s="134" t="e">
        <f t="shared" si="6"/>
        <v>#DIV/0!</v>
      </c>
      <c r="G30" s="134" t="e">
        <f t="shared" si="6"/>
        <v>#DIV/0!</v>
      </c>
      <c r="H30" s="134" t="e">
        <f t="shared" si="6"/>
        <v>#DIV/0!</v>
      </c>
      <c r="I30" s="134" t="e">
        <f t="shared" si="6"/>
        <v>#DIV/0!</v>
      </c>
      <c r="J30" s="134" t="e">
        <f t="shared" si="6"/>
        <v>#DIV/0!</v>
      </c>
      <c r="K30" s="134" t="e">
        <f t="shared" si="6"/>
        <v>#DIV/0!</v>
      </c>
      <c r="L30" s="134" t="e">
        <f t="shared" si="6"/>
        <v>#DIV/0!</v>
      </c>
      <c r="M30" s="134" t="e">
        <f t="shared" si="6"/>
        <v>#DIV/0!</v>
      </c>
    </row>
    <row r="31" spans="1:13" x14ac:dyDescent="0.25">
      <c r="A31" s="46" t="s">
        <v>30</v>
      </c>
      <c r="B31" s="24"/>
      <c r="C31" s="133" t="e">
        <f>AVERAGE(C25:C30)</f>
        <v>#DIV/0!</v>
      </c>
      <c r="D31" s="133" t="e">
        <f>AVERAGE(D25:D30)</f>
        <v>#DIV/0!</v>
      </c>
      <c r="E31" s="133" t="e">
        <f t="shared" ref="E31:M31" si="7">AVERAGE(E25:E30)</f>
        <v>#DIV/0!</v>
      </c>
      <c r="F31" s="133" t="e">
        <f t="shared" si="7"/>
        <v>#DIV/0!</v>
      </c>
      <c r="G31" s="133" t="e">
        <f t="shared" si="7"/>
        <v>#DIV/0!</v>
      </c>
      <c r="H31" s="133" t="e">
        <f t="shared" si="7"/>
        <v>#DIV/0!</v>
      </c>
      <c r="I31" s="133" t="e">
        <f t="shared" si="7"/>
        <v>#DIV/0!</v>
      </c>
      <c r="J31" s="133" t="e">
        <f t="shared" si="7"/>
        <v>#DIV/0!</v>
      </c>
      <c r="K31" s="133" t="e">
        <f t="shared" si="7"/>
        <v>#DIV/0!</v>
      </c>
      <c r="L31" s="133" t="e">
        <f t="shared" si="7"/>
        <v>#DIV/0!</v>
      </c>
      <c r="M31" s="133" t="e">
        <f t="shared" si="7"/>
        <v>#DIV/0!</v>
      </c>
    </row>
    <row r="32" spans="1:13" x14ac:dyDescent="0.25">
      <c r="B32" s="37"/>
      <c r="C32" s="37"/>
      <c r="D32" s="37"/>
      <c r="E32" s="37"/>
      <c r="F32" s="37"/>
      <c r="G32" s="37"/>
    </row>
    <row r="33" spans="4:9" x14ac:dyDescent="0.25">
      <c r="D33" s="37"/>
      <c r="E33" s="4"/>
      <c r="F33" s="4"/>
      <c r="G33" s="4"/>
      <c r="H33" s="4"/>
      <c r="I33" s="4"/>
    </row>
    <row r="34" spans="4:9" x14ac:dyDescent="0.25">
      <c r="D34" s="37"/>
      <c r="E34" s="37"/>
      <c r="F34" s="37"/>
      <c r="G34" s="37"/>
    </row>
  </sheetData>
  <mergeCells count="13">
    <mergeCell ref="L23:L24"/>
    <mergeCell ref="M23:M24"/>
    <mergeCell ref="H23:H24"/>
    <mergeCell ref="I23:I24"/>
    <mergeCell ref="J23:J24"/>
    <mergeCell ref="K23:K24"/>
    <mergeCell ref="F23:F24"/>
    <mergeCell ref="G23:G24"/>
    <mergeCell ref="A24:B24"/>
    <mergeCell ref="A23:B23"/>
    <mergeCell ref="C23:C24"/>
    <mergeCell ref="D23:D24"/>
    <mergeCell ref="E23:E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90" zoomScaleNormal="90" workbookViewId="0">
      <selection activeCell="M6" sqref="M6:P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425781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5" customHeight="1" x14ac:dyDescent="0.3">
      <c r="A2" s="204" t="s">
        <v>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3">
      <c r="A3" s="204" t="s">
        <v>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5" customHeight="1" x14ac:dyDescent="0.3">
      <c r="A4" s="205" t="s">
        <v>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 customHeight="1" x14ac:dyDescent="0.3">
      <c r="A5" s="204"/>
      <c r="B5" s="204"/>
      <c r="C5" s="214"/>
      <c r="D5" s="214"/>
      <c r="E5" s="214"/>
      <c r="F5" s="214"/>
      <c r="G5" s="214"/>
      <c r="H5" s="214"/>
      <c r="I5" s="204" t="s">
        <v>46</v>
      </c>
      <c r="J5" s="204"/>
      <c r="K5" s="204"/>
      <c r="L5" s="204" t="s">
        <v>464</v>
      </c>
      <c r="M5" s="204"/>
      <c r="N5" s="204" t="s">
        <v>44</v>
      </c>
      <c r="O5" s="204"/>
      <c r="P5" s="95" t="s">
        <v>458</v>
      </c>
    </row>
    <row r="6" spans="1:16" ht="37.5" x14ac:dyDescent="0.3">
      <c r="A6" s="130" t="s">
        <v>55</v>
      </c>
      <c r="B6" s="95"/>
      <c r="C6" s="295" t="s">
        <v>456</v>
      </c>
      <c r="D6" s="296"/>
      <c r="E6" s="296"/>
      <c r="F6" s="296"/>
      <c r="G6" s="296"/>
      <c r="H6" s="204" t="s">
        <v>45</v>
      </c>
      <c r="I6" s="204"/>
      <c r="J6" s="204"/>
      <c r="K6" s="204"/>
      <c r="L6" s="204"/>
      <c r="M6" s="295" t="s">
        <v>457</v>
      </c>
      <c r="N6" s="297"/>
      <c r="O6" s="297"/>
      <c r="P6" s="297"/>
    </row>
    <row r="7" spans="1:16" x14ac:dyDescent="0.25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0"/>
      <c r="P7" s="97"/>
    </row>
    <row r="8" spans="1:16" ht="25.5" customHeight="1" x14ac:dyDescent="0.3">
      <c r="A8" s="98"/>
      <c r="B8" s="96"/>
      <c r="C8" s="99"/>
      <c r="D8" s="95" t="s">
        <v>455</v>
      </c>
      <c r="E8" s="99"/>
      <c r="F8" s="99"/>
      <c r="G8" s="99"/>
      <c r="H8" s="99"/>
      <c r="I8" s="100"/>
      <c r="J8" s="100"/>
      <c r="K8" s="100"/>
      <c r="L8" s="100"/>
      <c r="M8" s="100"/>
      <c r="N8" s="100"/>
      <c r="O8" s="101"/>
      <c r="P8" s="100"/>
    </row>
    <row r="9" spans="1:16" ht="18.75" x14ac:dyDescent="0.3">
      <c r="A9" s="59"/>
      <c r="B9" s="59"/>
      <c r="C9" s="175" t="s">
        <v>61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58"/>
      <c r="P9" s="64"/>
    </row>
    <row r="10" spans="1:16" ht="18.75" x14ac:dyDescent="0.3">
      <c r="A10" s="102"/>
      <c r="B10" s="102"/>
      <c r="C10" s="103" t="s">
        <v>37</v>
      </c>
      <c r="D10" s="103"/>
      <c r="E10" s="103"/>
      <c r="F10" s="103"/>
      <c r="G10" s="103"/>
      <c r="H10" s="103"/>
      <c r="I10" s="103"/>
      <c r="J10" s="103" t="s">
        <v>38</v>
      </c>
      <c r="K10" s="103"/>
      <c r="L10" s="103"/>
      <c r="M10" s="103"/>
      <c r="N10" s="104" t="s">
        <v>39</v>
      </c>
      <c r="O10" s="101"/>
      <c r="P10" s="100"/>
    </row>
    <row r="11" spans="1:16" s="12" customFormat="1" ht="15.75" x14ac:dyDescent="0.25">
      <c r="A11" s="51" t="s">
        <v>20</v>
      </c>
      <c r="B11" s="52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2" customFormat="1" ht="15.75" x14ac:dyDescent="0.25">
      <c r="A12" s="207" t="s">
        <v>62</v>
      </c>
      <c r="B12" s="208"/>
      <c r="C12" s="21" t="s">
        <v>1</v>
      </c>
      <c r="D12" s="21" t="s">
        <v>2</v>
      </c>
      <c r="E12" s="21" t="s">
        <v>1</v>
      </c>
      <c r="F12" s="21" t="s">
        <v>0</v>
      </c>
      <c r="G12" s="21" t="s">
        <v>2</v>
      </c>
      <c r="H12" s="21" t="s">
        <v>58</v>
      </c>
      <c r="I12" s="21" t="s">
        <v>3</v>
      </c>
      <c r="J12" s="21" t="s">
        <v>1</v>
      </c>
      <c r="K12" s="21" t="s">
        <v>2</v>
      </c>
      <c r="L12" s="21" t="s">
        <v>0</v>
      </c>
      <c r="M12" s="21" t="s">
        <v>1</v>
      </c>
      <c r="N12" s="21" t="s">
        <v>58</v>
      </c>
      <c r="O12" s="46" t="s">
        <v>19</v>
      </c>
      <c r="P12" s="46" t="s">
        <v>19</v>
      </c>
    </row>
    <row r="13" spans="1:16" s="12" customFormat="1" ht="15.75" x14ac:dyDescent="0.25">
      <c r="A13" s="202" t="s">
        <v>22</v>
      </c>
      <c r="B13" s="203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2" customFormat="1" ht="22.5" customHeight="1" x14ac:dyDescent="0.25">
      <c r="A14" s="81" t="s">
        <v>53</v>
      </c>
      <c r="B14" s="81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2">
        <f>O13*0.357142</f>
        <v>24.999940000000002</v>
      </c>
      <c r="P14" s="48"/>
    </row>
    <row r="15" spans="1:16" s="12" customFormat="1" x14ac:dyDescent="0.25">
      <c r="A15" s="293" t="s">
        <v>77</v>
      </c>
      <c r="B15" s="294" t="s">
        <v>78</v>
      </c>
      <c r="C15" s="22">
        <v>4</v>
      </c>
      <c r="D15" s="22">
        <v>5</v>
      </c>
      <c r="E15" s="22"/>
      <c r="F15" s="22">
        <v>4</v>
      </c>
      <c r="G15" s="22">
        <v>4</v>
      </c>
      <c r="H15" s="22">
        <v>2</v>
      </c>
      <c r="I15" s="22"/>
      <c r="J15" s="22"/>
      <c r="K15" s="22">
        <v>7</v>
      </c>
      <c r="L15" s="22">
        <v>8</v>
      </c>
      <c r="M15" s="22">
        <v>9</v>
      </c>
      <c r="N15" s="22">
        <v>5</v>
      </c>
      <c r="O15" s="76"/>
      <c r="P15" s="25">
        <f>SUM(C15:N15)</f>
        <v>48</v>
      </c>
    </row>
    <row r="16" spans="1:16" s="12" customFormat="1" x14ac:dyDescent="0.25">
      <c r="A16" s="293" t="s">
        <v>87</v>
      </c>
      <c r="B16" s="294" t="s">
        <v>88</v>
      </c>
      <c r="C16" s="75">
        <v>3</v>
      </c>
      <c r="D16" s="22"/>
      <c r="E16" s="22">
        <v>3</v>
      </c>
      <c r="F16" s="22">
        <v>4</v>
      </c>
      <c r="G16" s="22">
        <v>4</v>
      </c>
      <c r="H16" s="22"/>
      <c r="I16" s="22"/>
      <c r="J16" s="22">
        <v>8</v>
      </c>
      <c r="K16" s="22"/>
      <c r="L16" s="22">
        <v>8</v>
      </c>
      <c r="M16" s="22">
        <v>9</v>
      </c>
      <c r="N16" s="22">
        <v>12</v>
      </c>
      <c r="O16" s="76"/>
      <c r="P16" s="25">
        <f t="shared" ref="P16:P60" si="1">SUM(C16:N16)</f>
        <v>51</v>
      </c>
    </row>
    <row r="17" spans="1:16" s="12" customFormat="1" x14ac:dyDescent="0.25">
      <c r="A17" s="293" t="s">
        <v>93</v>
      </c>
      <c r="B17" s="294" t="s">
        <v>94</v>
      </c>
      <c r="C17" s="22">
        <v>4</v>
      </c>
      <c r="D17" s="22"/>
      <c r="E17" s="75">
        <v>5</v>
      </c>
      <c r="F17" s="22"/>
      <c r="G17" s="22"/>
      <c r="H17" s="22"/>
      <c r="I17" s="22"/>
      <c r="J17" s="22"/>
      <c r="K17" s="22">
        <v>9</v>
      </c>
      <c r="L17" s="22">
        <v>8</v>
      </c>
      <c r="M17" s="22">
        <v>8</v>
      </c>
      <c r="N17" s="22">
        <v>12</v>
      </c>
      <c r="O17" s="76"/>
      <c r="P17" s="25">
        <f t="shared" si="1"/>
        <v>46</v>
      </c>
    </row>
    <row r="18" spans="1:16" s="12" customFormat="1" x14ac:dyDescent="0.25">
      <c r="A18" s="293" t="s">
        <v>99</v>
      </c>
      <c r="B18" s="294" t="s">
        <v>100</v>
      </c>
      <c r="C18" s="75">
        <v>5</v>
      </c>
      <c r="D18" s="22">
        <v>5</v>
      </c>
      <c r="E18" s="22">
        <v>4</v>
      </c>
      <c r="F18" s="22"/>
      <c r="G18" s="22">
        <v>4</v>
      </c>
      <c r="H18" s="22">
        <v>3</v>
      </c>
      <c r="I18" s="22"/>
      <c r="J18" s="22">
        <v>7</v>
      </c>
      <c r="K18" s="22"/>
      <c r="L18" s="22">
        <v>5</v>
      </c>
      <c r="M18" s="22">
        <v>5</v>
      </c>
      <c r="N18" s="22">
        <v>12</v>
      </c>
      <c r="O18" s="76"/>
      <c r="P18" s="25">
        <f t="shared" si="1"/>
        <v>50</v>
      </c>
    </row>
    <row r="19" spans="1:16" s="12" customFormat="1" x14ac:dyDescent="0.25">
      <c r="A19" s="293" t="s">
        <v>109</v>
      </c>
      <c r="B19" s="294" t="s">
        <v>110</v>
      </c>
      <c r="C19" s="22">
        <v>4</v>
      </c>
      <c r="D19" s="22">
        <v>3</v>
      </c>
      <c r="E19" s="22">
        <v>2</v>
      </c>
      <c r="F19" s="22">
        <v>1</v>
      </c>
      <c r="G19" s="22">
        <v>5</v>
      </c>
      <c r="H19" s="22">
        <v>5</v>
      </c>
      <c r="I19" s="22"/>
      <c r="J19" s="22">
        <v>5</v>
      </c>
      <c r="K19" s="22">
        <v>6</v>
      </c>
      <c r="L19" s="22">
        <v>8</v>
      </c>
      <c r="M19" s="22"/>
      <c r="N19" s="22">
        <v>10</v>
      </c>
      <c r="O19" s="76"/>
      <c r="P19" s="25">
        <f t="shared" si="1"/>
        <v>49</v>
      </c>
    </row>
    <row r="20" spans="1:16" s="12" customFormat="1" x14ac:dyDescent="0.25">
      <c r="A20" s="293" t="s">
        <v>115</v>
      </c>
      <c r="B20" s="294" t="s">
        <v>116</v>
      </c>
      <c r="C20" s="75">
        <v>4</v>
      </c>
      <c r="D20" s="22"/>
      <c r="E20" s="22"/>
      <c r="F20" s="22"/>
      <c r="G20" s="22">
        <v>1</v>
      </c>
      <c r="H20" s="22"/>
      <c r="I20" s="22"/>
      <c r="J20" s="22"/>
      <c r="K20" s="22">
        <v>6</v>
      </c>
      <c r="L20" s="22">
        <v>5</v>
      </c>
      <c r="M20" s="22">
        <v>7</v>
      </c>
      <c r="N20" s="22">
        <v>14</v>
      </c>
      <c r="O20" s="76"/>
      <c r="P20" s="25">
        <f t="shared" si="1"/>
        <v>37</v>
      </c>
    </row>
    <row r="21" spans="1:16" s="12" customFormat="1" x14ac:dyDescent="0.25">
      <c r="A21" s="293" t="s">
        <v>127</v>
      </c>
      <c r="B21" s="294" t="s">
        <v>128</v>
      </c>
      <c r="C21" s="22">
        <v>3</v>
      </c>
      <c r="D21" s="22">
        <v>5</v>
      </c>
      <c r="E21" s="22"/>
      <c r="F21" s="22">
        <v>4</v>
      </c>
      <c r="G21" s="22">
        <v>4</v>
      </c>
      <c r="H21" s="22">
        <v>2</v>
      </c>
      <c r="I21" s="22"/>
      <c r="J21" s="22">
        <v>8</v>
      </c>
      <c r="K21" s="22">
        <v>8</v>
      </c>
      <c r="L21" s="22">
        <v>7</v>
      </c>
      <c r="M21" s="22"/>
      <c r="N21" s="22">
        <v>12</v>
      </c>
      <c r="O21" s="76"/>
      <c r="P21" s="25">
        <f t="shared" si="1"/>
        <v>53</v>
      </c>
    </row>
    <row r="22" spans="1:16" s="12" customFormat="1" x14ac:dyDescent="0.25">
      <c r="A22" s="293" t="s">
        <v>131</v>
      </c>
      <c r="B22" s="294" t="s">
        <v>132</v>
      </c>
      <c r="C22" s="75">
        <v>4</v>
      </c>
      <c r="D22" s="22"/>
      <c r="E22" s="22">
        <v>3</v>
      </c>
      <c r="F22" s="22">
        <v>4</v>
      </c>
      <c r="G22" s="22">
        <v>4</v>
      </c>
      <c r="H22" s="22"/>
      <c r="I22" s="22"/>
      <c r="J22" s="22"/>
      <c r="K22" s="22">
        <v>6</v>
      </c>
      <c r="L22" s="22">
        <v>7</v>
      </c>
      <c r="M22" s="22"/>
      <c r="N22" s="22">
        <v>13</v>
      </c>
      <c r="O22" s="76"/>
      <c r="P22" s="25">
        <f t="shared" si="1"/>
        <v>41</v>
      </c>
    </row>
    <row r="23" spans="1:16" s="12" customFormat="1" x14ac:dyDescent="0.25">
      <c r="A23" s="293" t="s">
        <v>149</v>
      </c>
      <c r="B23" s="294" t="s">
        <v>150</v>
      </c>
      <c r="C23" s="75">
        <v>4</v>
      </c>
      <c r="D23" s="22">
        <v>5</v>
      </c>
      <c r="E23" s="22">
        <v>4</v>
      </c>
      <c r="F23" s="22"/>
      <c r="G23" s="22">
        <v>4</v>
      </c>
      <c r="H23" s="22">
        <v>3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6"/>
      <c r="P23" s="25">
        <f t="shared" si="1"/>
        <v>49</v>
      </c>
    </row>
    <row r="24" spans="1:16" s="12" customFormat="1" x14ac:dyDescent="0.25">
      <c r="A24" s="293" t="s">
        <v>163</v>
      </c>
      <c r="B24" s="294" t="s">
        <v>164</v>
      </c>
      <c r="C24" s="22">
        <v>5</v>
      </c>
      <c r="D24" s="22">
        <v>3</v>
      </c>
      <c r="E24" s="22">
        <v>2</v>
      </c>
      <c r="F24" s="22">
        <v>1</v>
      </c>
      <c r="G24" s="22">
        <v>5</v>
      </c>
      <c r="H24" s="22">
        <v>3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6"/>
      <c r="P24" s="25">
        <f t="shared" si="1"/>
        <v>48</v>
      </c>
    </row>
    <row r="25" spans="1:16" s="12" customFormat="1" x14ac:dyDescent="0.25">
      <c r="A25" s="293" t="s">
        <v>189</v>
      </c>
      <c r="B25" s="294" t="s">
        <v>190</v>
      </c>
      <c r="C25" s="75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6"/>
      <c r="P25" s="25">
        <f t="shared" si="1"/>
        <v>36</v>
      </c>
    </row>
    <row r="26" spans="1:16" s="12" customFormat="1" x14ac:dyDescent="0.25">
      <c r="A26" s="293" t="s">
        <v>211</v>
      </c>
      <c r="B26" s="294" t="s">
        <v>212</v>
      </c>
      <c r="C26" s="22">
        <v>4</v>
      </c>
      <c r="D26" s="22">
        <v>5</v>
      </c>
      <c r="E26" s="22"/>
      <c r="F26" s="22">
        <v>4</v>
      </c>
      <c r="G26" s="22">
        <v>4</v>
      </c>
      <c r="H26" s="22">
        <v>2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6"/>
      <c r="P26" s="25">
        <f t="shared" si="1"/>
        <v>54</v>
      </c>
    </row>
    <row r="27" spans="1:16" s="12" customFormat="1" x14ac:dyDescent="0.25">
      <c r="A27" s="293" t="s">
        <v>215</v>
      </c>
      <c r="B27" s="294" t="s">
        <v>216</v>
      </c>
      <c r="C27" s="75">
        <v>4</v>
      </c>
      <c r="D27" s="22"/>
      <c r="E27" s="22">
        <v>3</v>
      </c>
      <c r="F27" s="22">
        <v>4</v>
      </c>
      <c r="G27" s="22">
        <v>4</v>
      </c>
      <c r="H27" s="22"/>
      <c r="I27" s="22"/>
      <c r="J27" s="22"/>
      <c r="K27" s="22">
        <v>6</v>
      </c>
      <c r="L27" s="22">
        <v>7</v>
      </c>
      <c r="M27" s="22"/>
      <c r="N27" s="22">
        <v>13</v>
      </c>
      <c r="O27" s="76"/>
      <c r="P27" s="25">
        <f t="shared" si="1"/>
        <v>41</v>
      </c>
    </row>
    <row r="28" spans="1:16" s="12" customFormat="1" x14ac:dyDescent="0.25">
      <c r="A28" s="293" t="s">
        <v>225</v>
      </c>
      <c r="B28" s="294" t="s">
        <v>226</v>
      </c>
      <c r="C28" s="75">
        <v>3</v>
      </c>
      <c r="D28" s="22">
        <v>5</v>
      </c>
      <c r="E28" s="22">
        <v>4</v>
      </c>
      <c r="F28" s="22"/>
      <c r="G28" s="22">
        <v>4</v>
      </c>
      <c r="H28" s="22">
        <v>5</v>
      </c>
      <c r="I28" s="22"/>
      <c r="J28" s="22">
        <v>7</v>
      </c>
      <c r="K28" s="22"/>
      <c r="L28" s="22">
        <v>5</v>
      </c>
      <c r="M28" s="22">
        <v>5</v>
      </c>
      <c r="N28" s="22">
        <v>12</v>
      </c>
      <c r="O28" s="76"/>
      <c r="P28" s="25">
        <f t="shared" si="1"/>
        <v>50</v>
      </c>
    </row>
    <row r="29" spans="1:16" s="12" customFormat="1" x14ac:dyDescent="0.25">
      <c r="A29" s="293" t="s">
        <v>235</v>
      </c>
      <c r="B29" s="294" t="s">
        <v>236</v>
      </c>
      <c r="C29" s="22">
        <v>2</v>
      </c>
      <c r="D29" s="22">
        <v>3</v>
      </c>
      <c r="E29" s="22">
        <v>2</v>
      </c>
      <c r="F29" s="22">
        <v>1</v>
      </c>
      <c r="G29" s="22">
        <v>5</v>
      </c>
      <c r="H29" s="22">
        <v>3</v>
      </c>
      <c r="I29" s="22"/>
      <c r="J29" s="22">
        <v>5</v>
      </c>
      <c r="K29" s="22">
        <v>6</v>
      </c>
      <c r="L29" s="22">
        <v>8</v>
      </c>
      <c r="M29" s="22"/>
      <c r="N29" s="22">
        <v>10</v>
      </c>
      <c r="O29" s="76"/>
      <c r="P29" s="25">
        <f t="shared" si="1"/>
        <v>45</v>
      </c>
    </row>
    <row r="30" spans="1:16" s="12" customFormat="1" x14ac:dyDescent="0.25">
      <c r="A30" s="293" t="s">
        <v>243</v>
      </c>
      <c r="B30" s="294" t="s">
        <v>244</v>
      </c>
      <c r="C30" s="75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6"/>
      <c r="P30" s="25">
        <f t="shared" si="1"/>
        <v>37</v>
      </c>
    </row>
    <row r="31" spans="1:16" s="12" customFormat="1" x14ac:dyDescent="0.25">
      <c r="A31" s="293" t="s">
        <v>281</v>
      </c>
      <c r="B31" s="294" t="s">
        <v>282</v>
      </c>
      <c r="C31" s="22">
        <v>5</v>
      </c>
      <c r="D31" s="22">
        <v>5</v>
      </c>
      <c r="E31" s="22"/>
      <c r="F31" s="22">
        <v>4</v>
      </c>
      <c r="G31" s="22">
        <v>4</v>
      </c>
      <c r="H31" s="22">
        <v>5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6"/>
      <c r="P31" s="25">
        <f t="shared" si="1"/>
        <v>58</v>
      </c>
    </row>
    <row r="32" spans="1:16" s="12" customFormat="1" x14ac:dyDescent="0.25">
      <c r="A32" s="293" t="s">
        <v>289</v>
      </c>
      <c r="B32" s="294" t="s">
        <v>290</v>
      </c>
      <c r="C32" s="75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>
        <v>5</v>
      </c>
      <c r="K32" s="22"/>
      <c r="L32" s="22">
        <v>7</v>
      </c>
      <c r="M32" s="22"/>
      <c r="N32" s="22">
        <v>9</v>
      </c>
      <c r="O32" s="76"/>
      <c r="P32" s="25">
        <f t="shared" si="1"/>
        <v>36</v>
      </c>
    </row>
    <row r="33" spans="1:16" s="12" customFormat="1" x14ac:dyDescent="0.25">
      <c r="A33" s="293" t="s">
        <v>295</v>
      </c>
      <c r="B33" s="294" t="s">
        <v>296</v>
      </c>
      <c r="C33" s="22">
        <v>5</v>
      </c>
      <c r="D33" s="22">
        <v>5</v>
      </c>
      <c r="E33" s="75">
        <v>5</v>
      </c>
      <c r="F33" s="22">
        <v>5</v>
      </c>
      <c r="G33" s="22"/>
      <c r="H33" s="22">
        <v>5</v>
      </c>
      <c r="I33" s="22"/>
      <c r="J33" s="22">
        <v>6</v>
      </c>
      <c r="K33" s="22"/>
      <c r="L33" s="22"/>
      <c r="M33" s="22">
        <v>8</v>
      </c>
      <c r="N33" s="22">
        <v>13</v>
      </c>
      <c r="O33" s="76"/>
      <c r="P33" s="25">
        <f t="shared" si="1"/>
        <v>52</v>
      </c>
    </row>
    <row r="34" spans="1:16" s="12" customFormat="1" x14ac:dyDescent="0.25">
      <c r="A34" s="293" t="s">
        <v>297</v>
      </c>
      <c r="B34" s="294" t="s">
        <v>298</v>
      </c>
      <c r="C34" s="22">
        <v>4</v>
      </c>
      <c r="D34" s="22">
        <v>5</v>
      </c>
      <c r="E34" s="75">
        <v>4</v>
      </c>
      <c r="F34" s="22"/>
      <c r="G34" s="22">
        <v>5</v>
      </c>
      <c r="H34" s="22"/>
      <c r="I34" s="22">
        <v>5</v>
      </c>
      <c r="J34" s="22">
        <v>7</v>
      </c>
      <c r="K34" s="22">
        <v>5</v>
      </c>
      <c r="L34" s="22">
        <v>7</v>
      </c>
      <c r="M34" s="22"/>
      <c r="N34" s="22">
        <v>12</v>
      </c>
      <c r="O34" s="76"/>
      <c r="P34" s="25">
        <f t="shared" si="1"/>
        <v>54</v>
      </c>
    </row>
    <row r="35" spans="1:16" s="12" customFormat="1" x14ac:dyDescent="0.25">
      <c r="A35" s="293" t="s">
        <v>315</v>
      </c>
      <c r="B35" s="294" t="s">
        <v>316</v>
      </c>
      <c r="C35" s="22">
        <v>4</v>
      </c>
      <c r="D35" s="22">
        <v>5</v>
      </c>
      <c r="E35" s="75">
        <v>5</v>
      </c>
      <c r="F35" s="22"/>
      <c r="G35" s="22">
        <v>4</v>
      </c>
      <c r="H35" s="22"/>
      <c r="I35" s="22">
        <v>5</v>
      </c>
      <c r="J35" s="22"/>
      <c r="K35" s="22">
        <v>6</v>
      </c>
      <c r="L35" s="22"/>
      <c r="M35" s="22">
        <v>7</v>
      </c>
      <c r="N35" s="22">
        <v>11</v>
      </c>
      <c r="O35" s="76"/>
      <c r="P35" s="25">
        <f t="shared" si="1"/>
        <v>47</v>
      </c>
    </row>
    <row r="36" spans="1:16" s="12" customFormat="1" x14ac:dyDescent="0.25">
      <c r="A36" s="293" t="s">
        <v>317</v>
      </c>
      <c r="B36" s="294" t="s">
        <v>318</v>
      </c>
      <c r="C36" s="75">
        <v>4</v>
      </c>
      <c r="D36" s="22">
        <v>5</v>
      </c>
      <c r="E36" s="22">
        <v>4</v>
      </c>
      <c r="F36" s="22"/>
      <c r="G36" s="22">
        <v>4</v>
      </c>
      <c r="H36" s="22">
        <v>3</v>
      </c>
      <c r="I36" s="22"/>
      <c r="J36" s="22">
        <v>7</v>
      </c>
      <c r="K36" s="22">
        <v>8</v>
      </c>
      <c r="L36" s="22">
        <v>8</v>
      </c>
      <c r="M36" s="22"/>
      <c r="N36" s="22">
        <v>13</v>
      </c>
      <c r="O36" s="76"/>
      <c r="P36" s="25">
        <f t="shared" si="1"/>
        <v>56</v>
      </c>
    </row>
    <row r="37" spans="1:16" s="12" customFormat="1" x14ac:dyDescent="0.25">
      <c r="A37" s="293" t="s">
        <v>323</v>
      </c>
      <c r="B37" s="294" t="s">
        <v>324</v>
      </c>
      <c r="C37" s="75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>
        <v>8</v>
      </c>
      <c r="K37" s="22"/>
      <c r="L37" s="22">
        <v>8</v>
      </c>
      <c r="M37" s="22">
        <v>9</v>
      </c>
      <c r="N37" s="22">
        <v>12</v>
      </c>
      <c r="O37" s="76"/>
      <c r="P37" s="25">
        <f t="shared" si="1"/>
        <v>52</v>
      </c>
    </row>
    <row r="38" spans="1:16" s="12" customFormat="1" x14ac:dyDescent="0.25">
      <c r="A38" s="293" t="s">
        <v>329</v>
      </c>
      <c r="B38" s="294" t="s">
        <v>330</v>
      </c>
      <c r="C38" s="22">
        <v>4</v>
      </c>
      <c r="D38" s="22"/>
      <c r="E38" s="75">
        <v>5</v>
      </c>
      <c r="F38" s="22"/>
      <c r="G38" s="22">
        <v>3</v>
      </c>
      <c r="H38" s="22">
        <v>4</v>
      </c>
      <c r="I38" s="22">
        <v>4</v>
      </c>
      <c r="J38" s="22"/>
      <c r="K38" s="22">
        <v>9</v>
      </c>
      <c r="L38" s="22">
        <v>8</v>
      </c>
      <c r="M38" s="22">
        <v>8</v>
      </c>
      <c r="N38" s="22">
        <v>12</v>
      </c>
      <c r="O38" s="76"/>
      <c r="P38" s="25">
        <f t="shared" si="1"/>
        <v>57</v>
      </c>
    </row>
    <row r="39" spans="1:16" s="12" customFormat="1" x14ac:dyDescent="0.25">
      <c r="A39" s="293" t="s">
        <v>331</v>
      </c>
      <c r="B39" s="294" t="s">
        <v>332</v>
      </c>
      <c r="C39" s="22">
        <v>4</v>
      </c>
      <c r="D39" s="22"/>
      <c r="E39" s="75">
        <v>5</v>
      </c>
      <c r="F39" s="22">
        <v>5</v>
      </c>
      <c r="G39" s="22">
        <v>4</v>
      </c>
      <c r="H39" s="22"/>
      <c r="I39" s="22">
        <v>5</v>
      </c>
      <c r="J39" s="22"/>
      <c r="K39" s="22">
        <v>6</v>
      </c>
      <c r="L39" s="22"/>
      <c r="M39" s="22">
        <v>7</v>
      </c>
      <c r="N39" s="22">
        <v>11</v>
      </c>
      <c r="O39" s="76"/>
      <c r="P39" s="25">
        <f t="shared" si="1"/>
        <v>47</v>
      </c>
    </row>
    <row r="40" spans="1:16" s="12" customFormat="1" x14ac:dyDescent="0.25">
      <c r="A40" s="293" t="s">
        <v>333</v>
      </c>
      <c r="B40" s="294" t="s">
        <v>334</v>
      </c>
      <c r="C40" s="22">
        <v>4</v>
      </c>
      <c r="D40" s="22">
        <v>4</v>
      </c>
      <c r="E40" s="75">
        <v>5</v>
      </c>
      <c r="F40" s="22">
        <v>3</v>
      </c>
      <c r="G40" s="22"/>
      <c r="H40" s="22"/>
      <c r="I40" s="22">
        <v>5</v>
      </c>
      <c r="J40" s="22">
        <v>7</v>
      </c>
      <c r="K40" s="22">
        <v>8</v>
      </c>
      <c r="L40" s="22">
        <v>8</v>
      </c>
      <c r="M40" s="22"/>
      <c r="N40" s="22">
        <v>13</v>
      </c>
      <c r="O40" s="76"/>
      <c r="P40" s="25">
        <f t="shared" si="1"/>
        <v>57</v>
      </c>
    </row>
    <row r="41" spans="1:16" s="12" customFormat="1" x14ac:dyDescent="0.25">
      <c r="A41" s="293" t="s">
        <v>341</v>
      </c>
      <c r="B41" s="294" t="s">
        <v>342</v>
      </c>
      <c r="C41" s="22"/>
      <c r="D41" s="22">
        <v>4</v>
      </c>
      <c r="E41" s="75">
        <v>5</v>
      </c>
      <c r="F41" s="22">
        <v>5</v>
      </c>
      <c r="G41" s="22">
        <v>4</v>
      </c>
      <c r="H41" s="22"/>
      <c r="I41" s="22">
        <v>5</v>
      </c>
      <c r="J41" s="22"/>
      <c r="K41" s="22"/>
      <c r="L41" s="22">
        <v>9</v>
      </c>
      <c r="M41" s="22">
        <v>10</v>
      </c>
      <c r="N41" s="22">
        <v>13</v>
      </c>
      <c r="O41" s="76"/>
      <c r="P41" s="25">
        <f t="shared" si="1"/>
        <v>55</v>
      </c>
    </row>
    <row r="42" spans="1:16" s="12" customFormat="1" x14ac:dyDescent="0.25">
      <c r="A42" s="293" t="s">
        <v>347</v>
      </c>
      <c r="B42" s="294" t="s">
        <v>348</v>
      </c>
      <c r="C42" s="75">
        <v>5</v>
      </c>
      <c r="D42" s="22">
        <v>5</v>
      </c>
      <c r="E42" s="22">
        <v>4</v>
      </c>
      <c r="F42" s="22"/>
      <c r="G42" s="22">
        <v>4</v>
      </c>
      <c r="H42" s="22">
        <v>3</v>
      </c>
      <c r="I42" s="22"/>
      <c r="J42" s="22"/>
      <c r="K42" s="22"/>
      <c r="L42" s="22"/>
      <c r="M42" s="22"/>
      <c r="N42" s="22"/>
      <c r="O42" s="76"/>
      <c r="P42" s="25">
        <f t="shared" si="1"/>
        <v>21</v>
      </c>
    </row>
    <row r="43" spans="1:16" s="12" customFormat="1" x14ac:dyDescent="0.25">
      <c r="A43" s="293" t="s">
        <v>359</v>
      </c>
      <c r="B43" s="294" t="s">
        <v>360</v>
      </c>
      <c r="C43" s="22">
        <v>4</v>
      </c>
      <c r="D43" s="22">
        <v>3</v>
      </c>
      <c r="E43" s="22">
        <v>2</v>
      </c>
      <c r="F43" s="22">
        <v>1</v>
      </c>
      <c r="G43" s="22">
        <v>5</v>
      </c>
      <c r="H43" s="22">
        <v>3</v>
      </c>
      <c r="I43" s="22"/>
      <c r="J43" s="22">
        <v>8</v>
      </c>
      <c r="K43" s="22"/>
      <c r="L43" s="22">
        <v>8</v>
      </c>
      <c r="M43" s="22">
        <v>9</v>
      </c>
      <c r="N43" s="22">
        <v>12</v>
      </c>
      <c r="O43" s="76"/>
      <c r="P43" s="25">
        <f t="shared" si="1"/>
        <v>55</v>
      </c>
    </row>
    <row r="44" spans="1:16" s="12" customFormat="1" x14ac:dyDescent="0.25">
      <c r="A44" s="293" t="s">
        <v>363</v>
      </c>
      <c r="B44" s="294" t="s">
        <v>364</v>
      </c>
      <c r="C44" s="75">
        <v>3</v>
      </c>
      <c r="D44" s="22"/>
      <c r="E44" s="22"/>
      <c r="F44" s="22"/>
      <c r="G44" s="22">
        <v>1</v>
      </c>
      <c r="H44" s="22"/>
      <c r="I44" s="22"/>
      <c r="J44" s="22"/>
      <c r="K44" s="22">
        <v>9</v>
      </c>
      <c r="L44" s="22">
        <v>8</v>
      </c>
      <c r="M44" s="22">
        <v>8</v>
      </c>
      <c r="N44" s="22">
        <v>12</v>
      </c>
      <c r="O44" s="76"/>
      <c r="P44" s="25">
        <f t="shared" si="1"/>
        <v>41</v>
      </c>
    </row>
    <row r="45" spans="1:16" s="12" customFormat="1" x14ac:dyDescent="0.25">
      <c r="A45" s="293" t="s">
        <v>367</v>
      </c>
      <c r="B45" s="294" t="s">
        <v>368</v>
      </c>
      <c r="C45" s="22">
        <v>5</v>
      </c>
      <c r="D45" s="22">
        <v>5</v>
      </c>
      <c r="E45" s="22"/>
      <c r="F45" s="22">
        <v>4</v>
      </c>
      <c r="G45" s="22">
        <v>4</v>
      </c>
      <c r="H45" s="22">
        <v>2</v>
      </c>
      <c r="I45" s="22"/>
      <c r="J45" s="22">
        <v>8</v>
      </c>
      <c r="K45" s="22">
        <v>8</v>
      </c>
      <c r="L45" s="22">
        <v>7</v>
      </c>
      <c r="M45" s="22"/>
      <c r="N45" s="22">
        <v>12</v>
      </c>
      <c r="O45" s="76"/>
      <c r="P45" s="25">
        <f t="shared" si="1"/>
        <v>55</v>
      </c>
    </row>
    <row r="46" spans="1:16" s="12" customFormat="1" x14ac:dyDescent="0.25">
      <c r="A46" s="293" t="s">
        <v>419</v>
      </c>
      <c r="B46" s="294" t="s">
        <v>420</v>
      </c>
      <c r="C46" s="75">
        <v>4</v>
      </c>
      <c r="D46" s="22">
        <v>5</v>
      </c>
      <c r="E46" s="22">
        <v>4</v>
      </c>
      <c r="F46" s="22"/>
      <c r="G46" s="22">
        <v>4</v>
      </c>
      <c r="H46" s="22">
        <v>5</v>
      </c>
      <c r="I46" s="22"/>
      <c r="J46" s="22">
        <v>7</v>
      </c>
      <c r="K46" s="22"/>
      <c r="L46" s="22">
        <v>5</v>
      </c>
      <c r="M46" s="22">
        <v>5</v>
      </c>
      <c r="N46" s="22">
        <v>12</v>
      </c>
      <c r="O46" s="76"/>
      <c r="P46" s="25">
        <f t="shared" si="1"/>
        <v>51</v>
      </c>
    </row>
    <row r="47" spans="1:16" s="12" customFormat="1" x14ac:dyDescent="0.25">
      <c r="A47" s="293" t="s">
        <v>421</v>
      </c>
      <c r="B47" s="294" t="s">
        <v>444</v>
      </c>
      <c r="C47" s="22">
        <v>4</v>
      </c>
      <c r="D47" s="22">
        <v>3</v>
      </c>
      <c r="E47" s="22">
        <v>2</v>
      </c>
      <c r="F47" s="22">
        <v>1</v>
      </c>
      <c r="G47" s="22">
        <v>5</v>
      </c>
      <c r="H47" s="22">
        <v>5</v>
      </c>
      <c r="I47" s="22"/>
      <c r="J47" s="22">
        <v>5</v>
      </c>
      <c r="K47" s="22">
        <v>6</v>
      </c>
      <c r="L47" s="22">
        <v>8</v>
      </c>
      <c r="M47" s="22"/>
      <c r="N47" s="22">
        <v>10</v>
      </c>
      <c r="O47" s="76"/>
      <c r="P47" s="25">
        <f t="shared" si="1"/>
        <v>49</v>
      </c>
    </row>
    <row r="48" spans="1:16" s="12" customFormat="1" x14ac:dyDescent="0.25">
      <c r="A48" s="293" t="s">
        <v>107</v>
      </c>
      <c r="B48" s="294" t="s">
        <v>108</v>
      </c>
      <c r="C48" s="75">
        <v>3</v>
      </c>
      <c r="D48" s="22"/>
      <c r="E48" s="22"/>
      <c r="F48" s="22"/>
      <c r="G48" s="22">
        <v>1</v>
      </c>
      <c r="H48" s="22"/>
      <c r="I48" s="22"/>
      <c r="J48" s="22"/>
      <c r="K48" s="22">
        <v>6</v>
      </c>
      <c r="L48" s="22">
        <v>5</v>
      </c>
      <c r="M48" s="22">
        <v>7</v>
      </c>
      <c r="N48" s="22">
        <v>14</v>
      </c>
      <c r="O48" s="76"/>
      <c r="P48" s="25">
        <f t="shared" si="1"/>
        <v>36</v>
      </c>
    </row>
    <row r="49" spans="1:16" s="12" customFormat="1" x14ac:dyDescent="0.25">
      <c r="A49" s="293" t="s">
        <v>143</v>
      </c>
      <c r="B49" s="294" t="s">
        <v>144</v>
      </c>
      <c r="C49" s="22">
        <v>5</v>
      </c>
      <c r="D49" s="22">
        <v>5</v>
      </c>
      <c r="E49" s="22"/>
      <c r="F49" s="22">
        <v>4</v>
      </c>
      <c r="G49" s="22">
        <v>4</v>
      </c>
      <c r="H49" s="22">
        <v>5</v>
      </c>
      <c r="I49" s="22"/>
      <c r="J49" s="22">
        <v>8</v>
      </c>
      <c r="K49" s="22">
        <v>8</v>
      </c>
      <c r="L49" s="22">
        <v>7</v>
      </c>
      <c r="M49" s="22"/>
      <c r="N49" s="22">
        <v>12</v>
      </c>
      <c r="O49" s="76"/>
      <c r="P49" s="25">
        <f t="shared" si="1"/>
        <v>58</v>
      </c>
    </row>
    <row r="50" spans="1:16" s="12" customFormat="1" x14ac:dyDescent="0.25">
      <c r="A50" s="293" t="s">
        <v>169</v>
      </c>
      <c r="B50" s="294" t="s">
        <v>170</v>
      </c>
      <c r="C50" s="75">
        <v>5</v>
      </c>
      <c r="D50" s="22"/>
      <c r="E50" s="22">
        <v>3</v>
      </c>
      <c r="F50" s="22">
        <v>4</v>
      </c>
      <c r="G50" s="22">
        <v>4</v>
      </c>
      <c r="H50" s="22"/>
      <c r="I50" s="22"/>
      <c r="J50" s="22">
        <v>5</v>
      </c>
      <c r="K50" s="22"/>
      <c r="L50" s="22">
        <v>7</v>
      </c>
      <c r="M50" s="22"/>
      <c r="N50" s="22">
        <v>9</v>
      </c>
      <c r="O50" s="76"/>
      <c r="P50" s="25">
        <f t="shared" si="1"/>
        <v>37</v>
      </c>
    </row>
    <row r="51" spans="1:16" s="12" customFormat="1" x14ac:dyDescent="0.25">
      <c r="A51" s="293" t="s">
        <v>241</v>
      </c>
      <c r="B51" s="294" t="s">
        <v>242</v>
      </c>
      <c r="C51" s="22">
        <v>4</v>
      </c>
      <c r="D51" s="22"/>
      <c r="E51" s="75">
        <v>4</v>
      </c>
      <c r="F51" s="22">
        <v>4</v>
      </c>
      <c r="G51" s="22">
        <v>3</v>
      </c>
      <c r="H51" s="22"/>
      <c r="I51" s="22">
        <v>4</v>
      </c>
      <c r="J51" s="22">
        <v>6</v>
      </c>
      <c r="K51" s="22"/>
      <c r="L51" s="22"/>
      <c r="M51" s="22">
        <v>8</v>
      </c>
      <c r="N51" s="22">
        <v>13</v>
      </c>
      <c r="O51" s="76"/>
      <c r="P51" s="25">
        <f t="shared" si="1"/>
        <v>46</v>
      </c>
    </row>
    <row r="52" spans="1:16" s="12" customFormat="1" x14ac:dyDescent="0.25">
      <c r="A52" s="293" t="s">
        <v>245</v>
      </c>
      <c r="B52" s="294" t="s">
        <v>246</v>
      </c>
      <c r="C52" s="22"/>
      <c r="D52" s="22"/>
      <c r="E52" s="75">
        <v>2</v>
      </c>
      <c r="F52" s="22"/>
      <c r="G52" s="22">
        <v>5</v>
      </c>
      <c r="H52" s="22"/>
      <c r="I52" s="22">
        <v>4</v>
      </c>
      <c r="J52" s="22">
        <v>7</v>
      </c>
      <c r="K52" s="22">
        <v>5</v>
      </c>
      <c r="L52" s="22">
        <v>7</v>
      </c>
      <c r="M52" s="22"/>
      <c r="N52" s="22">
        <v>12</v>
      </c>
      <c r="O52" s="76"/>
      <c r="P52" s="25">
        <f t="shared" si="1"/>
        <v>42</v>
      </c>
    </row>
    <row r="53" spans="1:16" s="12" customFormat="1" x14ac:dyDescent="0.25">
      <c r="A53" s="293" t="s">
        <v>257</v>
      </c>
      <c r="B53" s="294" t="s">
        <v>258</v>
      </c>
      <c r="C53" s="22">
        <v>4</v>
      </c>
      <c r="D53" s="22">
        <v>5</v>
      </c>
      <c r="E53" s="75"/>
      <c r="F53" s="22"/>
      <c r="G53" s="22">
        <v>4</v>
      </c>
      <c r="H53" s="22"/>
      <c r="I53" s="22">
        <v>5</v>
      </c>
      <c r="J53" s="22"/>
      <c r="K53" s="22">
        <v>6</v>
      </c>
      <c r="L53" s="22"/>
      <c r="M53" s="22">
        <v>7</v>
      </c>
      <c r="N53" s="22">
        <v>11</v>
      </c>
      <c r="O53" s="76"/>
      <c r="P53" s="25">
        <f t="shared" si="1"/>
        <v>42</v>
      </c>
    </row>
    <row r="54" spans="1:16" s="12" customFormat="1" x14ac:dyDescent="0.25">
      <c r="A54" s="293" t="s">
        <v>275</v>
      </c>
      <c r="B54" s="294" t="s">
        <v>276</v>
      </c>
      <c r="C54" s="22">
        <v>4</v>
      </c>
      <c r="D54" s="22"/>
      <c r="E54" s="75">
        <v>5</v>
      </c>
      <c r="F54" s="22">
        <v>4</v>
      </c>
      <c r="G54" s="22">
        <v>5</v>
      </c>
      <c r="H54" s="22"/>
      <c r="I54" s="22"/>
      <c r="J54" s="22">
        <v>7</v>
      </c>
      <c r="K54" s="22">
        <v>8</v>
      </c>
      <c r="L54" s="22">
        <v>8</v>
      </c>
      <c r="M54" s="22"/>
      <c r="N54" s="22">
        <v>13</v>
      </c>
      <c r="O54" s="76"/>
      <c r="P54" s="25">
        <f t="shared" si="1"/>
        <v>54</v>
      </c>
    </row>
    <row r="55" spans="1:16" s="12" customFormat="1" x14ac:dyDescent="0.25">
      <c r="A55" s="293" t="s">
        <v>319</v>
      </c>
      <c r="B55" s="294" t="s">
        <v>320</v>
      </c>
      <c r="C55" s="22">
        <v>4</v>
      </c>
      <c r="D55" s="22"/>
      <c r="E55" s="75">
        <v>5</v>
      </c>
      <c r="F55" s="22">
        <v>5</v>
      </c>
      <c r="G55" s="22"/>
      <c r="H55" s="22">
        <v>5</v>
      </c>
      <c r="I55" s="22">
        <v>5</v>
      </c>
      <c r="J55" s="22">
        <v>6</v>
      </c>
      <c r="K55" s="22"/>
      <c r="L55" s="22"/>
      <c r="M55" s="22">
        <v>8</v>
      </c>
      <c r="N55" s="22">
        <v>13</v>
      </c>
      <c r="O55" s="76"/>
      <c r="P55" s="25">
        <f t="shared" si="1"/>
        <v>51</v>
      </c>
    </row>
    <row r="56" spans="1:16" s="12" customFormat="1" x14ac:dyDescent="0.25">
      <c r="A56" s="293" t="s">
        <v>335</v>
      </c>
      <c r="B56" s="294" t="s">
        <v>336</v>
      </c>
      <c r="C56" s="22">
        <v>4</v>
      </c>
      <c r="D56" s="22">
        <v>4</v>
      </c>
      <c r="E56" s="75">
        <v>5</v>
      </c>
      <c r="F56" s="22">
        <v>4</v>
      </c>
      <c r="G56" s="22">
        <v>5</v>
      </c>
      <c r="H56" s="22"/>
      <c r="I56" s="22"/>
      <c r="J56" s="22">
        <v>7</v>
      </c>
      <c r="K56" s="22">
        <v>5</v>
      </c>
      <c r="L56" s="22">
        <v>7</v>
      </c>
      <c r="M56" s="22"/>
      <c r="N56" s="22">
        <v>12</v>
      </c>
      <c r="O56" s="76"/>
      <c r="P56" s="25">
        <f t="shared" si="1"/>
        <v>53</v>
      </c>
    </row>
    <row r="57" spans="1:16" s="12" customFormat="1" x14ac:dyDescent="0.25">
      <c r="A57" s="293" t="s">
        <v>373</v>
      </c>
      <c r="B57" s="294" t="s">
        <v>374</v>
      </c>
      <c r="C57" s="22">
        <v>4</v>
      </c>
      <c r="D57" s="22"/>
      <c r="E57" s="75">
        <v>4</v>
      </c>
      <c r="F57" s="22"/>
      <c r="G57" s="22">
        <v>4</v>
      </c>
      <c r="H57" s="22">
        <v>4</v>
      </c>
      <c r="I57" s="22">
        <v>5</v>
      </c>
      <c r="J57" s="22"/>
      <c r="K57" s="22">
        <v>6</v>
      </c>
      <c r="L57" s="22"/>
      <c r="M57" s="22">
        <v>7</v>
      </c>
      <c r="N57" s="22">
        <v>11</v>
      </c>
      <c r="O57" s="76"/>
      <c r="P57" s="25">
        <f t="shared" si="1"/>
        <v>45</v>
      </c>
    </row>
    <row r="58" spans="1:16" s="12" customFormat="1" x14ac:dyDescent="0.25">
      <c r="A58" s="293" t="s">
        <v>381</v>
      </c>
      <c r="B58" s="294" t="s">
        <v>382</v>
      </c>
      <c r="C58" s="22">
        <v>4</v>
      </c>
      <c r="D58" s="22">
        <v>4</v>
      </c>
      <c r="E58" s="75">
        <v>5</v>
      </c>
      <c r="F58" s="22"/>
      <c r="G58" s="22">
        <v>5</v>
      </c>
      <c r="H58" s="22"/>
      <c r="I58" s="22">
        <v>4</v>
      </c>
      <c r="J58" s="22">
        <v>7</v>
      </c>
      <c r="K58" s="22">
        <v>8</v>
      </c>
      <c r="L58" s="22">
        <v>8</v>
      </c>
      <c r="M58" s="22"/>
      <c r="N58" s="22">
        <v>13</v>
      </c>
      <c r="O58" s="76"/>
      <c r="P58" s="25">
        <f t="shared" si="1"/>
        <v>58</v>
      </c>
    </row>
    <row r="59" spans="1:16" s="12" customFormat="1" x14ac:dyDescent="0.25">
      <c r="A59" s="293" t="s">
        <v>385</v>
      </c>
      <c r="B59" s="294" t="s">
        <v>386</v>
      </c>
      <c r="C59" s="22">
        <v>4</v>
      </c>
      <c r="D59" s="22">
        <v>4</v>
      </c>
      <c r="E59" s="75">
        <v>5</v>
      </c>
      <c r="F59" s="22"/>
      <c r="G59" s="22">
        <v>3</v>
      </c>
      <c r="H59" s="22"/>
      <c r="I59" s="22">
        <v>4</v>
      </c>
      <c r="J59" s="22"/>
      <c r="K59" s="22"/>
      <c r="L59" s="22">
        <v>9</v>
      </c>
      <c r="M59" s="22">
        <v>10</v>
      </c>
      <c r="N59" s="22">
        <v>13</v>
      </c>
      <c r="O59" s="76"/>
      <c r="P59" s="25">
        <f t="shared" si="1"/>
        <v>52</v>
      </c>
    </row>
    <row r="60" spans="1:16" s="12" customFormat="1" x14ac:dyDescent="0.25">
      <c r="A60" s="293" t="s">
        <v>401</v>
      </c>
      <c r="B60" s="294" t="s">
        <v>402</v>
      </c>
      <c r="C60" s="22">
        <v>4</v>
      </c>
      <c r="D60" s="22">
        <v>4</v>
      </c>
      <c r="E60" s="75">
        <v>5</v>
      </c>
      <c r="F60" s="22">
        <v>4</v>
      </c>
      <c r="G60" s="22">
        <v>5</v>
      </c>
      <c r="H60" s="22"/>
      <c r="I60" s="22"/>
      <c r="J60" s="22">
        <v>7</v>
      </c>
      <c r="K60" s="22">
        <v>5</v>
      </c>
      <c r="L60" s="22">
        <v>7</v>
      </c>
      <c r="M60" s="22"/>
      <c r="N60" s="22">
        <v>12</v>
      </c>
      <c r="O60" s="76"/>
      <c r="P60" s="25">
        <f t="shared" si="1"/>
        <v>53</v>
      </c>
    </row>
    <row r="61" spans="1:16" s="12" customFormat="1" ht="15.75" x14ac:dyDescent="0.25">
      <c r="A61" s="190" t="s">
        <v>47</v>
      </c>
      <c r="B61" s="191"/>
      <c r="C61" s="83">
        <f>COUNTA(C15:C60)</f>
        <v>44</v>
      </c>
      <c r="D61" s="48">
        <f>COUNTA(D15:D60)</f>
        <v>27</v>
      </c>
      <c r="E61" s="48">
        <f>COUNTA(E15:E60)</f>
        <v>34</v>
      </c>
      <c r="F61" s="48">
        <f>COUNTA(F15:F60)</f>
        <v>26</v>
      </c>
      <c r="G61" s="48">
        <f>COUNTA(G15:G60)</f>
        <v>42</v>
      </c>
      <c r="H61" s="48">
        <f>COUNTA(H15:H60)</f>
        <v>21</v>
      </c>
      <c r="I61" s="48">
        <f>COUNTA(I15:I60)</f>
        <v>13</v>
      </c>
      <c r="J61" s="48">
        <f>COUNTA(J15:J60)</f>
        <v>29</v>
      </c>
      <c r="K61" s="48">
        <f>COUNTA(K15:K60)</f>
        <v>31</v>
      </c>
      <c r="L61" s="48">
        <f>COUNTA(L15:L60)</f>
        <v>38</v>
      </c>
      <c r="M61" s="48">
        <f>COUNTA(M15:M60)</f>
        <v>24</v>
      </c>
      <c r="N61" s="48">
        <f>COUNTA(N15:N60)</f>
        <v>45</v>
      </c>
      <c r="O61" s="26">
        <f>COUNT(O15:O60)</f>
        <v>0</v>
      </c>
      <c r="P61" s="56"/>
    </row>
    <row r="62" spans="1:16" s="12" customFormat="1" ht="15.75" x14ac:dyDescent="0.25">
      <c r="A62" s="182" t="s">
        <v>4</v>
      </c>
      <c r="B62" s="183"/>
      <c r="C62" s="53">
        <f>COUNTIF(C15:C60,"&gt;"&amp;C14)</f>
        <v>37</v>
      </c>
      <c r="D62" s="46">
        <f>COUNTIF(D15:D60,"&gt;"&amp;D14)</f>
        <v>22</v>
      </c>
      <c r="E62" s="46">
        <f>COUNTIF(E15:E60,"&gt;"&amp;E14)</f>
        <v>22</v>
      </c>
      <c r="F62" s="46">
        <f>COUNTIF(F15:F60,"&gt;"&amp;F14)</f>
        <v>20</v>
      </c>
      <c r="G62" s="46">
        <f>COUNTIF(G15:G60,"&gt;"&amp;G14)</f>
        <v>34</v>
      </c>
      <c r="H62" s="46">
        <f>COUNTIF(H15:H60,"&gt;"&amp;H14)</f>
        <v>10</v>
      </c>
      <c r="I62" s="46">
        <f>COUNTIF(I15:I60,"&gt;"&amp;I14)</f>
        <v>13</v>
      </c>
      <c r="J62" s="46">
        <f>COUNTIF(J15:J60,"&gt;"&amp;J14)</f>
        <v>20</v>
      </c>
      <c r="K62" s="46">
        <f>COUNTIF(K15:K60,"&gt;"&amp;K14)</f>
        <v>13</v>
      </c>
      <c r="L62" s="46">
        <f>COUNTIF(L15:L60,"&gt;"&amp;L14)</f>
        <v>30</v>
      </c>
      <c r="M62" s="46">
        <f>COUNTIF(M15:M60,"&gt;"&amp;M14)</f>
        <v>20</v>
      </c>
      <c r="N62" s="46">
        <f>COUNTIF(N15:N60,"&gt;"&amp;N14)</f>
        <v>42</v>
      </c>
      <c r="O62" s="26">
        <f>COUNTIF(O15:O60,"&gt;"&amp;O14)</f>
        <v>0</v>
      </c>
      <c r="P62" s="56"/>
    </row>
    <row r="63" spans="1:16" s="12" customFormat="1" ht="15.75" x14ac:dyDescent="0.25">
      <c r="A63" s="182" t="s">
        <v>52</v>
      </c>
      <c r="B63" s="183"/>
      <c r="C63" s="53">
        <f t="shared" ref="C63:N63" si="2">ROUND(C62*100/C61,0)</f>
        <v>84</v>
      </c>
      <c r="D63" s="53">
        <f t="shared" si="2"/>
        <v>81</v>
      </c>
      <c r="E63" s="46">
        <f t="shared" si="2"/>
        <v>65</v>
      </c>
      <c r="F63" s="46">
        <f t="shared" si="2"/>
        <v>77</v>
      </c>
      <c r="G63" s="46">
        <f t="shared" si="2"/>
        <v>81</v>
      </c>
      <c r="H63" s="46">
        <f t="shared" si="2"/>
        <v>48</v>
      </c>
      <c r="I63" s="46">
        <f t="shared" si="2"/>
        <v>100</v>
      </c>
      <c r="J63" s="46">
        <f t="shared" si="2"/>
        <v>69</v>
      </c>
      <c r="K63" s="46">
        <f t="shared" si="2"/>
        <v>42</v>
      </c>
      <c r="L63" s="46">
        <f t="shared" si="2"/>
        <v>79</v>
      </c>
      <c r="M63" s="46">
        <f t="shared" si="2"/>
        <v>83</v>
      </c>
      <c r="N63" s="46">
        <f t="shared" si="2"/>
        <v>93</v>
      </c>
      <c r="O63" s="26" t="e">
        <f>ROUND(O62*100/O61,0)</f>
        <v>#DIV/0!</v>
      </c>
      <c r="P63" s="56"/>
    </row>
    <row r="64" spans="1:16" s="12" customFormat="1" x14ac:dyDescent="0.25">
      <c r="A64" s="186" t="s">
        <v>14</v>
      </c>
      <c r="B64" s="187"/>
      <c r="C64" s="53" t="str">
        <f>IF(C63&gt;=80,"3",IF(C63&gt;=70,"2",IF(C63&gt;=60,"1","-")))</f>
        <v>3</v>
      </c>
      <c r="D64" s="46" t="str">
        <f t="shared" ref="D64:O64" si="3">IF(D63&gt;=80,"3",IF(D63&gt;=70,"2",IF(D63&gt;=60,"1","-")))</f>
        <v>3</v>
      </c>
      <c r="E64" s="46" t="str">
        <f t="shared" si="3"/>
        <v>1</v>
      </c>
      <c r="F64" s="46" t="str">
        <f t="shared" si="3"/>
        <v>2</v>
      </c>
      <c r="G64" s="46" t="str">
        <f t="shared" si="3"/>
        <v>3</v>
      </c>
      <c r="H64" s="46" t="str">
        <f t="shared" si="3"/>
        <v>-</v>
      </c>
      <c r="I64" s="46" t="str">
        <f t="shared" si="3"/>
        <v>3</v>
      </c>
      <c r="J64" s="46" t="str">
        <f t="shared" si="3"/>
        <v>1</v>
      </c>
      <c r="K64" s="46" t="str">
        <f t="shared" si="3"/>
        <v>-</v>
      </c>
      <c r="L64" s="46" t="str">
        <f t="shared" si="3"/>
        <v>2</v>
      </c>
      <c r="M64" s="46" t="str">
        <f t="shared" si="3"/>
        <v>3</v>
      </c>
      <c r="N64" s="46" t="str">
        <f t="shared" si="3"/>
        <v>3</v>
      </c>
      <c r="O64" s="26" t="e">
        <f t="shared" si="3"/>
        <v>#DIV/0!</v>
      </c>
      <c r="P64" s="56"/>
    </row>
    <row r="65" spans="1:16" s="12" customFormat="1" x14ac:dyDescent="0.25">
      <c r="B65" s="8"/>
      <c r="C65" s="21" t="s">
        <v>1</v>
      </c>
      <c r="D65" s="21" t="s">
        <v>2</v>
      </c>
      <c r="E65" s="21" t="s">
        <v>1</v>
      </c>
      <c r="F65" s="21" t="s">
        <v>0</v>
      </c>
      <c r="G65" s="21" t="s">
        <v>2</v>
      </c>
      <c r="H65" s="21" t="s">
        <v>58</v>
      </c>
      <c r="I65" s="21" t="s">
        <v>3</v>
      </c>
      <c r="J65" s="21" t="s">
        <v>1</v>
      </c>
      <c r="K65" s="21" t="s">
        <v>2</v>
      </c>
      <c r="L65" s="21" t="s">
        <v>0</v>
      </c>
      <c r="M65" s="21" t="s">
        <v>1</v>
      </c>
      <c r="N65" s="21" t="s">
        <v>58</v>
      </c>
      <c r="P65" s="9"/>
    </row>
    <row r="66" spans="1:16" s="12" customFormat="1" ht="18.75" x14ac:dyDescent="0.3">
      <c r="B66" s="8"/>
      <c r="C66" s="9"/>
      <c r="D66" s="9"/>
      <c r="E66" s="10"/>
      <c r="F66" s="56"/>
      <c r="G66" s="55"/>
      <c r="H66" s="57" t="s">
        <v>15</v>
      </c>
      <c r="I66" s="57"/>
      <c r="J66" s="13" t="s">
        <v>18</v>
      </c>
      <c r="K66" s="13"/>
      <c r="L66" s="14"/>
      <c r="M66" s="14"/>
      <c r="N66" s="15"/>
      <c r="P66" s="9"/>
    </row>
    <row r="67" spans="1:16" s="12" customFormat="1" ht="20.25" x14ac:dyDescent="0.3">
      <c r="B67" s="8"/>
      <c r="C67" s="16"/>
      <c r="D67" s="17"/>
      <c r="E67" s="11"/>
      <c r="F67" s="192" t="s">
        <v>16</v>
      </c>
      <c r="G67" s="193"/>
      <c r="H67" s="18" t="s">
        <v>35</v>
      </c>
      <c r="I67" s="18" t="s">
        <v>14</v>
      </c>
      <c r="J67" s="18" t="s">
        <v>35</v>
      </c>
      <c r="K67" s="18" t="s">
        <v>14</v>
      </c>
      <c r="L67" s="19"/>
      <c r="M67" s="19"/>
      <c r="N67" s="16"/>
      <c r="P67" s="9"/>
    </row>
    <row r="68" spans="1:16" s="12" customFormat="1" ht="20.25" x14ac:dyDescent="0.3">
      <c r="B68" s="8"/>
      <c r="C68" s="16"/>
      <c r="D68" s="16"/>
      <c r="E68" s="11"/>
      <c r="F68" s="192" t="s">
        <v>31</v>
      </c>
      <c r="G68" s="193"/>
      <c r="H68" s="21">
        <f>AVERAGE(F63,L63)</f>
        <v>78</v>
      </c>
      <c r="I68" s="46" t="str">
        <f>IF(H68&gt;=80,"3",IF(H68&gt;=70,"2",IF(H68&gt;=60,"1",IF(H68&gt;59,"-"))))</f>
        <v>2</v>
      </c>
      <c r="J68" s="46" t="e">
        <f>(H68*0.3)+($O$63*0.7)</f>
        <v>#DIV/0!</v>
      </c>
      <c r="K68" s="46" t="e">
        <f>IF(J68&gt;=80,"3",IF(J68&gt;=70,"2",IF(J68&gt;=60,"1",IF(J68&lt;59,"-"))))</f>
        <v>#DIV/0!</v>
      </c>
      <c r="L68" s="20"/>
      <c r="M68" s="20"/>
      <c r="N68" s="16"/>
      <c r="P68" s="9"/>
    </row>
    <row r="69" spans="1:16" s="12" customFormat="1" ht="20.25" x14ac:dyDescent="0.3">
      <c r="B69" s="8"/>
      <c r="C69" s="9"/>
      <c r="D69" s="9"/>
      <c r="E69" s="10"/>
      <c r="F69" s="192" t="s">
        <v>32</v>
      </c>
      <c r="G69" s="193"/>
      <c r="H69" s="21">
        <f>AVERAGE(C63,E63,J63,M63)</f>
        <v>75.25</v>
      </c>
      <c r="I69" s="46" t="str">
        <f>IF(H69&gt;=80,"3",IF(H69&gt;=70,"2",IF(H69&gt;=60,"1",IF(H69&gt;59,"-"))))</f>
        <v>2</v>
      </c>
      <c r="J69" s="46" t="e">
        <f t="shared" ref="J69:J72" si="4">(H69*0.3)+($O$63*0.7)</f>
        <v>#DIV/0!</v>
      </c>
      <c r="K69" s="46" t="e">
        <f>IF(J69&gt;=80,"3",IF(J69&gt;=70,"2",IF(J69&gt;=60,"1",IF(J69&lt;59,"-"))))</f>
        <v>#DIV/0!</v>
      </c>
      <c r="L69" s="20"/>
      <c r="M69" s="20"/>
      <c r="N69" s="16"/>
      <c r="P69" s="9"/>
    </row>
    <row r="70" spans="1:16" s="12" customFormat="1" ht="20.25" x14ac:dyDescent="0.3">
      <c r="B70" s="8"/>
      <c r="C70" s="9"/>
      <c r="D70" s="9"/>
      <c r="E70" s="10"/>
      <c r="F70" s="192" t="s">
        <v>33</v>
      </c>
      <c r="G70" s="193"/>
      <c r="H70" s="21">
        <f>AVERAGE(D63,G63,K63)</f>
        <v>68</v>
      </c>
      <c r="I70" s="46" t="str">
        <f t="shared" ref="I70:I72" si="5">IF(H70&gt;=80,"3",IF(H70&gt;=70,"2",IF(H70&gt;=60,"1",IF(H70&lt;59,"-"))))</f>
        <v>1</v>
      </c>
      <c r="J70" s="46" t="e">
        <f t="shared" si="4"/>
        <v>#DIV/0!</v>
      </c>
      <c r="K70" s="46" t="e">
        <f>IF(J70&gt;=80,"3",IF(J70&gt;=70,"2",IF(J70&gt;=60,"1",IF(J70&lt;59,"-"))))</f>
        <v>#DIV/0!</v>
      </c>
      <c r="L70" s="20"/>
      <c r="M70" s="20"/>
      <c r="N70" s="16"/>
      <c r="P70" s="9"/>
    </row>
    <row r="71" spans="1:16" s="12" customFormat="1" ht="20.25" x14ac:dyDescent="0.3">
      <c r="B71" s="8"/>
      <c r="C71" s="9"/>
      <c r="D71" s="9"/>
      <c r="E71" s="10"/>
      <c r="F71" s="192" t="s">
        <v>34</v>
      </c>
      <c r="G71" s="193"/>
      <c r="H71" s="21">
        <f>AVERAGE(I63)</f>
        <v>100</v>
      </c>
      <c r="I71" s="46" t="str">
        <f t="shared" si="5"/>
        <v>3</v>
      </c>
      <c r="J71" s="46" t="e">
        <f t="shared" si="4"/>
        <v>#DIV/0!</v>
      </c>
      <c r="K71" s="46" t="e">
        <f>IF(J71&gt;=80,"3",IF(J71&gt;=70,"2",IF(J71&gt;=60,"1",IF(J71&lt;59,"-"))))</f>
        <v>#DIV/0!</v>
      </c>
      <c r="L71" s="20"/>
      <c r="M71" s="20"/>
      <c r="N71" s="16"/>
      <c r="P71" s="9"/>
    </row>
    <row r="72" spans="1:16" s="12" customFormat="1" ht="20.25" x14ac:dyDescent="0.3">
      <c r="B72" s="8"/>
      <c r="C72" s="9"/>
      <c r="D72" s="9"/>
      <c r="E72" s="10"/>
      <c r="F72" s="192" t="s">
        <v>59</v>
      </c>
      <c r="G72" s="193"/>
      <c r="H72" s="21">
        <f>AVERAGE(H63,N63)</f>
        <v>70.5</v>
      </c>
      <c r="I72" s="46" t="str">
        <f t="shared" si="5"/>
        <v>2</v>
      </c>
      <c r="J72" s="46" t="e">
        <f t="shared" si="4"/>
        <v>#DIV/0!</v>
      </c>
      <c r="K72" s="46" t="e">
        <f>IF(J72&gt;=80,"3",IF(J72&gt;=70,"2",IF(J72&gt;=60,"1",IF(J72&lt;59,"-"))))</f>
        <v>#DIV/0!</v>
      </c>
      <c r="L72" s="20"/>
      <c r="M72" s="20"/>
      <c r="N72" s="16"/>
      <c r="P72" s="9"/>
    </row>
    <row r="73" spans="1:16" s="12" customFormat="1" x14ac:dyDescent="0.2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P73" s="9"/>
    </row>
    <row r="74" spans="1:16" x14ac:dyDescent="0.25">
      <c r="A74" s="38"/>
    </row>
    <row r="75" spans="1:16" x14ac:dyDescent="0.25">
      <c r="A75" s="38"/>
    </row>
    <row r="76" spans="1:16" x14ac:dyDescent="0.25">
      <c r="A76" s="38"/>
    </row>
    <row r="77" spans="1:16" x14ac:dyDescent="0.25">
      <c r="A77" s="38"/>
    </row>
    <row r="78" spans="1:16" x14ac:dyDescent="0.25">
      <c r="A78" s="38"/>
    </row>
    <row r="79" spans="1:16" x14ac:dyDescent="0.25">
      <c r="A79" s="38"/>
    </row>
    <row r="80" spans="1:16" x14ac:dyDescent="0.25">
      <c r="A80" s="38"/>
    </row>
  </sheetData>
  <mergeCells count="25">
    <mergeCell ref="F72:G72"/>
    <mergeCell ref="F67:G67"/>
    <mergeCell ref="F68:G68"/>
    <mergeCell ref="F69:G69"/>
    <mergeCell ref="F70:G70"/>
    <mergeCell ref="F71:G71"/>
    <mergeCell ref="A1:P1"/>
    <mergeCell ref="A2:P2"/>
    <mergeCell ref="A3:P3"/>
    <mergeCell ref="A4:P4"/>
    <mergeCell ref="A5:B5"/>
    <mergeCell ref="I5:K5"/>
    <mergeCell ref="L5:M5"/>
    <mergeCell ref="N5:O5"/>
    <mergeCell ref="A61:B61"/>
    <mergeCell ref="A62:B62"/>
    <mergeCell ref="A63:B63"/>
    <mergeCell ref="A64:B64"/>
    <mergeCell ref="C5:H5"/>
    <mergeCell ref="C9:N9"/>
    <mergeCell ref="C6:G6"/>
    <mergeCell ref="H6:L6"/>
    <mergeCell ref="M6:P6"/>
    <mergeCell ref="A12:B1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4.1</vt:lpstr>
      <vt:lpstr>4.1- Attainment</vt:lpstr>
      <vt:lpstr>4.2.2</vt:lpstr>
      <vt:lpstr>4.2.2 - Attainment</vt:lpstr>
      <vt:lpstr>4.2.3</vt:lpstr>
      <vt:lpstr>4.2.3 - Attainment</vt:lpstr>
      <vt:lpstr>4.3.1</vt:lpstr>
      <vt:lpstr>4.3.1- Attainment</vt:lpstr>
      <vt:lpstr>4.3.2</vt:lpstr>
      <vt:lpstr>4.3.2 - Attainment</vt:lpstr>
      <vt:lpstr>4.3.3</vt:lpstr>
      <vt:lpstr>4.3.3 - Attainment</vt:lpstr>
      <vt:lpstr>4.4.1</vt:lpstr>
      <vt:lpstr>4.4.1- Attainemnt</vt:lpstr>
      <vt:lpstr>4.4.2</vt:lpstr>
      <vt:lpstr>4.4.2 - Attainment</vt:lpstr>
      <vt:lpstr>4.4.3</vt:lpstr>
      <vt:lpstr>4.4.3- Attainment</vt:lpstr>
      <vt:lpstr>4.7.1</vt:lpstr>
      <vt:lpstr>4.7.1 - Attainment</vt:lpstr>
      <vt:lpstr>4.7.2</vt:lpstr>
      <vt:lpstr>4.7.2-Attainment</vt:lpstr>
      <vt:lpstr>4.7.3</vt:lpstr>
      <vt:lpstr>4.7.3- Attainment</vt:lpstr>
      <vt:lpstr>Final Attainment Level</vt:lpstr>
      <vt:lpstr>CO Attainment for all Subjects</vt:lpstr>
      <vt:lpstr>'CO Attainment for all Subjects'!Print_Titles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2021-03-14T04:57:01Z</cp:lastPrinted>
  <dcterms:created xsi:type="dcterms:W3CDTF">2017-09-09T14:50:20Z</dcterms:created>
  <dcterms:modified xsi:type="dcterms:W3CDTF">2022-02-22T11:17:04Z</dcterms:modified>
</cp:coreProperties>
</file>